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80" windowWidth="11625" windowHeight="2925" tabRatio="601" activeTab="0"/>
  </bookViews>
  <sheets>
    <sheet name="SG1" sheetId="1" r:id="rId1"/>
    <sheet name="SG2" sheetId="2" r:id="rId2"/>
    <sheet name="SG3" sheetId="3" r:id="rId3"/>
    <sheet name="SG4a" sheetId="4" r:id="rId4"/>
    <sheet name="SG4b" sheetId="5" r:id="rId5"/>
    <sheet name="SG4c" sheetId="6" r:id="rId6"/>
    <sheet name="SG5" sheetId="7" r:id="rId7"/>
    <sheet name="SG6" sheetId="8" r:id="rId8"/>
    <sheet name="HG1" sheetId="9" r:id="rId9"/>
    <sheet name="HG2" sheetId="10" r:id="rId10"/>
    <sheet name="HG3a" sheetId="11" r:id="rId11"/>
    <sheet name="HG3b" sheetId="12" r:id="rId12"/>
    <sheet name="HG4a" sheetId="13" r:id="rId13"/>
    <sheet name="HG4b" sheetId="14" r:id="rId14"/>
    <sheet name="HG4c" sheetId="15" r:id="rId15"/>
    <sheet name="HG5" sheetId="16" r:id="rId16"/>
    <sheet name="HG6" sheetId="17" r:id="rId17"/>
    <sheet name="HG7" sheetId="18" r:id="rId18"/>
    <sheet name="CS1" sheetId="19" r:id="rId19"/>
    <sheet name="CS2a" sheetId="20" r:id="rId20"/>
    <sheet name="CS2b" sheetId="21" r:id="rId21"/>
    <sheet name="CS3a" sheetId="22" r:id="rId22"/>
    <sheet name="CS3b" sheetId="23" r:id="rId23"/>
    <sheet name="CS3c" sheetId="24" r:id="rId24"/>
    <sheet name="CS4" sheetId="25" r:id="rId25"/>
    <sheet name="CS5" sheetId="26" r:id="rId26"/>
  </sheets>
  <definedNames>
    <definedName name="_Order1" hidden="1">0</definedName>
    <definedName name="_xlnm.Print_Area" localSheetId="9">'HG2'!$A$1:$G$54</definedName>
  </definedNames>
  <calcPr fullCalcOnLoad="1"/>
</workbook>
</file>

<file path=xl/sharedStrings.xml><?xml version="1.0" encoding="utf-8"?>
<sst xmlns="http://schemas.openxmlformats.org/spreadsheetml/2006/main" count="1810" uniqueCount="324">
  <si>
    <t>ALL CANDIDATES</t>
  </si>
  <si>
    <t>PERCENT</t>
  </si>
  <si>
    <t>CHANGE</t>
  </si>
  <si>
    <t>SUBJECT *</t>
  </si>
  <si>
    <t>Classical Greek</t>
  </si>
  <si>
    <t>English</t>
  </si>
  <si>
    <t>French</t>
  </si>
  <si>
    <t>Gaidhlig</t>
  </si>
  <si>
    <t>Gaelic (Learners)</t>
  </si>
  <si>
    <t>German</t>
  </si>
  <si>
    <t>Italian</t>
  </si>
  <si>
    <t>Latin</t>
  </si>
  <si>
    <t>Russian</t>
  </si>
  <si>
    <t>Spanish</t>
  </si>
  <si>
    <t>Accounting and Finance</t>
  </si>
  <si>
    <t>Mathematics</t>
  </si>
  <si>
    <t>Biology</t>
  </si>
  <si>
    <t>Chemistry</t>
  </si>
  <si>
    <t>Geology</t>
  </si>
  <si>
    <t>Human Biology</t>
  </si>
  <si>
    <t>Physics</t>
  </si>
  <si>
    <t>Classical Studies</t>
  </si>
  <si>
    <t>Economics</t>
  </si>
  <si>
    <t>Geography</t>
  </si>
  <si>
    <t>History</t>
  </si>
  <si>
    <t>Modern Studies</t>
  </si>
  <si>
    <t>Computing Studies</t>
  </si>
  <si>
    <t>Craft and Design</t>
  </si>
  <si>
    <t>Graphic Communication</t>
  </si>
  <si>
    <t>Home Economics</t>
  </si>
  <si>
    <t>Management and Information Studies</t>
  </si>
  <si>
    <t xml:space="preserve">Secretarial Studies </t>
  </si>
  <si>
    <t>Technological Studies</t>
  </si>
  <si>
    <t>Art and Design</t>
  </si>
  <si>
    <t>Drama</t>
  </si>
  <si>
    <t>Music</t>
  </si>
  <si>
    <t>Physical Education</t>
  </si>
  <si>
    <t>Religious Studies</t>
  </si>
  <si>
    <t>Subtotals</t>
  </si>
  <si>
    <t>Music - Performing</t>
  </si>
  <si>
    <t xml:space="preserve">-  </t>
  </si>
  <si>
    <t>Music - Listening</t>
  </si>
  <si>
    <t>Music - Inventing (Composition)</t>
  </si>
  <si>
    <t>Music - Inventing Paper I</t>
  </si>
  <si>
    <t>Totals</t>
  </si>
  <si>
    <t>-</t>
  </si>
  <si>
    <t xml:space="preserve">Classical Greek </t>
  </si>
  <si>
    <t xml:space="preserve">English </t>
  </si>
  <si>
    <t xml:space="preserve">French </t>
  </si>
  <si>
    <t xml:space="preserve">Gaidhlig </t>
  </si>
  <si>
    <t xml:space="preserve">Gaelic (Learners) </t>
  </si>
  <si>
    <t xml:space="preserve">German </t>
  </si>
  <si>
    <t xml:space="preserve">Italian </t>
  </si>
  <si>
    <t xml:space="preserve">Latin </t>
  </si>
  <si>
    <t xml:space="preserve">Russian </t>
  </si>
  <si>
    <t xml:space="preserve">Spanish </t>
  </si>
  <si>
    <t xml:space="preserve">Mathematics </t>
  </si>
  <si>
    <t xml:space="preserve">Biology </t>
  </si>
  <si>
    <t xml:space="preserve">Chemistry </t>
  </si>
  <si>
    <t xml:space="preserve">Physics </t>
  </si>
  <si>
    <t xml:space="preserve">Economics </t>
  </si>
  <si>
    <t xml:space="preserve">Geography </t>
  </si>
  <si>
    <t xml:space="preserve">History </t>
  </si>
  <si>
    <t xml:space="preserve">Modern Studies </t>
  </si>
  <si>
    <t xml:space="preserve">Craft and Design </t>
  </si>
  <si>
    <t xml:space="preserve">Home Economics </t>
  </si>
  <si>
    <t xml:space="preserve">Art and Design </t>
  </si>
  <si>
    <t xml:space="preserve">Music </t>
  </si>
  <si>
    <t xml:space="preserve">Religious Studies </t>
  </si>
  <si>
    <t/>
  </si>
  <si>
    <t>SUBJECT</t>
  </si>
  <si>
    <t>ENTRIES</t>
  </si>
  <si>
    <t>NO. OF</t>
  </si>
  <si>
    <t>A</t>
  </si>
  <si>
    <t>B</t>
  </si>
  <si>
    <t>C</t>
  </si>
  <si>
    <t>PASSES</t>
  </si>
  <si>
    <t>D</t>
  </si>
  <si>
    <t>CENTRES</t>
  </si>
  <si>
    <t>Music - Performing*</t>
  </si>
  <si>
    <t>Music - Listening*</t>
  </si>
  <si>
    <t>Music - Inventing (Composition)*</t>
  </si>
  <si>
    <t>Music - Inventing Paper I*</t>
  </si>
  <si>
    <t>* Awards in Music - Performing, Listening, Inventing (Composition) and Inventing Paper I are not expressed</t>
  </si>
  <si>
    <t xml:space="preserve">   in terms of bands.</t>
  </si>
  <si>
    <t xml:space="preserve">     - as percentages</t>
  </si>
  <si>
    <t>MALE CANDIDATES</t>
  </si>
  <si>
    <t>CANDS</t>
  </si>
  <si>
    <t>OF ALL</t>
  </si>
  <si>
    <t>AS %</t>
  </si>
  <si>
    <t>FEMALE CANDIDATES</t>
  </si>
  <si>
    <t>ALL CANDIDATES, PERCENTAGES</t>
  </si>
  <si>
    <t xml:space="preserve">               PERCENT</t>
  </si>
  <si>
    <t>TOTAL</t>
  </si>
  <si>
    <t xml:space="preserve">               OF ENTRIES</t>
  </si>
  <si>
    <t xml:space="preserve">          PERCENT PASS</t>
  </si>
  <si>
    <t>MALE</t>
  </si>
  <si>
    <t>FEMALE</t>
  </si>
  <si>
    <t>CUMULATIVE</t>
  </si>
  <si>
    <t>ENTERED</t>
  </si>
  <si>
    <t>NUMBER</t>
  </si>
  <si>
    <t>Total cands</t>
  </si>
  <si>
    <t>Total entries</t>
  </si>
  <si>
    <t>Entries / cand</t>
  </si>
  <si>
    <t>PASSED</t>
  </si>
  <si>
    <t>Total passes</t>
  </si>
  <si>
    <t>Passes / cand</t>
  </si>
  <si>
    <t>AS PERCENT</t>
  </si>
  <si>
    <t>AVERAGE NO.</t>
  </si>
  <si>
    <t>AVERAGE</t>
  </si>
  <si>
    <t>AGE</t>
  </si>
  <si>
    <t>CANDIDATES</t>
  </si>
  <si>
    <t>OF ALL AGES</t>
  </si>
  <si>
    <t>OF ENTRIES</t>
  </si>
  <si>
    <t>OF PASSES</t>
  </si>
  <si>
    <t>PASS RATE</t>
  </si>
  <si>
    <t>Under 15</t>
  </si>
  <si>
    <t>20-24</t>
  </si>
  <si>
    <t>25-29</t>
  </si>
  <si>
    <t>30-34</t>
  </si>
  <si>
    <t>35-39</t>
  </si>
  <si>
    <t>40-49</t>
  </si>
  <si>
    <t>50-59</t>
  </si>
  <si>
    <t>60 and over</t>
  </si>
  <si>
    <t>All ages</t>
  </si>
  <si>
    <t xml:space="preserve">                   TOTAL</t>
  </si>
  <si>
    <t xml:space="preserve">                  MALE</t>
  </si>
  <si>
    <t xml:space="preserve">                 FEMALE</t>
  </si>
  <si>
    <t>SUBJECTS</t>
  </si>
  <si>
    <t>IN WHICH</t>
  </si>
  <si>
    <t>Number of appeals</t>
  </si>
  <si>
    <t xml:space="preserve">  - as percentage of entries</t>
  </si>
  <si>
    <t>Successful appeals</t>
  </si>
  <si>
    <t xml:space="preserve">  - as percentage of all appeals</t>
  </si>
  <si>
    <t>AWARDS</t>
  </si>
  <si>
    <t>English - Alternative Communication</t>
  </si>
  <si>
    <t>English - Spoken</t>
  </si>
  <si>
    <t>Urdu</t>
  </si>
  <si>
    <t>Science</t>
  </si>
  <si>
    <t>Contemporary Social Studies</t>
  </si>
  <si>
    <t>Social and Vocational Skills</t>
  </si>
  <si>
    <t>Business Management</t>
  </si>
  <si>
    <t>Office and Information Studies</t>
  </si>
  <si>
    <t>French (Writing)</t>
  </si>
  <si>
    <t>Gaelic (Learners) (Writing)</t>
  </si>
  <si>
    <t>German (Writing)</t>
  </si>
  <si>
    <t>Italian (Writing)</t>
  </si>
  <si>
    <t>Russian (Writing)</t>
  </si>
  <si>
    <t>Spanish (Writing)</t>
  </si>
  <si>
    <t>Urdu (Writing)</t>
  </si>
  <si>
    <t xml:space="preserve"> ALL CANDIDATES</t>
  </si>
  <si>
    <t>GRADE</t>
  </si>
  <si>
    <t>French (Writing)*</t>
  </si>
  <si>
    <t>Gaelic (Learners) (Writing)*</t>
  </si>
  <si>
    <t>German (Writing)*</t>
  </si>
  <si>
    <t>Italian (Writing)*</t>
  </si>
  <si>
    <t>Russian (Writing)*</t>
  </si>
  <si>
    <t>Spanish (Writing)*</t>
  </si>
  <si>
    <t>Urdu (Writing)*</t>
  </si>
  <si>
    <t>* Awards in the optional Writing elements for Modern Languages and Gaelic (Learners) are made at grades 1 to 4 only.</t>
  </si>
  <si>
    <t>GRADE (%)</t>
  </si>
  <si>
    <t>OTHER/</t>
  </si>
  <si>
    <t>SUBJECT/ELEMENT</t>
  </si>
  <si>
    <t>NO AWARD</t>
  </si>
  <si>
    <t>Interpretation</t>
  </si>
  <si>
    <t xml:space="preserve">Translation </t>
  </si>
  <si>
    <t>Investigation</t>
  </si>
  <si>
    <t>Reading</t>
  </si>
  <si>
    <t>Writing</t>
  </si>
  <si>
    <t>Talking</t>
  </si>
  <si>
    <t>Communicating</t>
  </si>
  <si>
    <t>Understanding</t>
  </si>
  <si>
    <t>Listening</t>
  </si>
  <si>
    <t>Speaking</t>
  </si>
  <si>
    <t>French Writing *</t>
  </si>
  <si>
    <t>Gaelic</t>
  </si>
  <si>
    <t>Gaelic Writing *</t>
  </si>
  <si>
    <t>German Writing *</t>
  </si>
  <si>
    <t>Italian Writing *</t>
  </si>
  <si>
    <t>Russian Writing *</t>
  </si>
  <si>
    <t>Spanish Writing *</t>
  </si>
  <si>
    <t>Urdu Writing *</t>
  </si>
  <si>
    <t>* Awards in the optional Writing elements for Modern Languages and Gaelic (Learners) are made at grades 1-4 only.</t>
  </si>
  <si>
    <t>Knowledge and Understanding</t>
  </si>
  <si>
    <t>Handling Information</t>
  </si>
  <si>
    <t>Practical Abilities</t>
  </si>
  <si>
    <t>Reasoning and Application</t>
  </si>
  <si>
    <t>Investigating</t>
  </si>
  <si>
    <t>Knowledge and Understanding *</t>
  </si>
  <si>
    <t>Problem Solving *</t>
  </si>
  <si>
    <t>Practical Abilities *</t>
  </si>
  <si>
    <t>Problem Solving</t>
  </si>
  <si>
    <t>Evaluating</t>
  </si>
  <si>
    <t>Enquiry Skills</t>
  </si>
  <si>
    <t>Communicative Abilities</t>
  </si>
  <si>
    <t>* Awards in the elements of Biology, Chemistry and Physics are not made at grade 6</t>
  </si>
  <si>
    <t>Decision Making</t>
  </si>
  <si>
    <t>Designing</t>
  </si>
  <si>
    <t>Knowledge and Interpretation</t>
  </si>
  <si>
    <t>Drawing Abilities</t>
  </si>
  <si>
    <t>Illustration &amp; Presentation</t>
  </si>
  <si>
    <t>Practical and Organisational Skills</t>
  </si>
  <si>
    <t>Keyboard and Word Processing Skills</t>
  </si>
  <si>
    <t>Technological Communication</t>
  </si>
  <si>
    <t>Expressive Activities</t>
  </si>
  <si>
    <t>Critical Activities</t>
  </si>
  <si>
    <t>Design Activities</t>
  </si>
  <si>
    <t>Creating</t>
  </si>
  <si>
    <t>Presenting</t>
  </si>
  <si>
    <t>Solo Performing</t>
  </si>
  <si>
    <t>Group Performing</t>
  </si>
  <si>
    <t>Inventing</t>
  </si>
  <si>
    <t>Practical Performance</t>
  </si>
  <si>
    <t>All subjects</t>
  </si>
  <si>
    <t xml:space="preserve">            % OF MALE ENTRIES</t>
  </si>
  <si>
    <t xml:space="preserve">            % OF FEMALE ENTRIES</t>
  </si>
  <si>
    <t xml:space="preserve">          % OF ENTRIES</t>
  </si>
  <si>
    <t>GRADES</t>
  </si>
  <si>
    <t>1 - 2</t>
  </si>
  <si>
    <t>1 - 4</t>
  </si>
  <si>
    <t>1 - 6</t>
  </si>
  <si>
    <t>PERCENTAGE</t>
  </si>
  <si>
    <t>AT GRADES</t>
  </si>
  <si>
    <t>1 AND 2</t>
  </si>
  <si>
    <t>1 TO 4</t>
  </si>
  <si>
    <t>1 TO 6</t>
  </si>
  <si>
    <t xml:space="preserve">  - as percentage of externally</t>
  </si>
  <si>
    <t xml:space="preserve">    assessed element entries</t>
  </si>
  <si>
    <t>Mathematics I</t>
  </si>
  <si>
    <t>Mathematics II</t>
  </si>
  <si>
    <t>Mathematics III</t>
  </si>
  <si>
    <t>Mathematics IV</t>
  </si>
  <si>
    <t>Mathematics V</t>
  </si>
  <si>
    <t>Art and Design (Enquiry)</t>
  </si>
  <si>
    <t>Art and Design (Research and Appreciation)</t>
  </si>
  <si>
    <t>Latin - Optional Paper III</t>
  </si>
  <si>
    <t>TABLE CS2a: ENTRIES, AWARDS AND NUMBER OF CENTRES FOR EACH SUBJECT IN THE</t>
  </si>
  <si>
    <t>NO.OF</t>
  </si>
  <si>
    <t>E</t>
  </si>
  <si>
    <t>TABLE CS2b: PERCENTAGE GRADE DISTRIBUTION FOR EACH SUBJECT IN THE</t>
  </si>
  <si>
    <t>TABLE CS3a: ENTRIES AND AWARDS BY SEX FOR EACH SUBJECT IN THE CERTIFICATE</t>
  </si>
  <si>
    <t>AS % OF</t>
  </si>
  <si>
    <t>ALL CANDS</t>
  </si>
  <si>
    <t>TABLE CS3b: ENTRIES AND AWARDS BY SEX FOR EACH SUBJECT IN THE CERTIFICATE</t>
  </si>
  <si>
    <t>TABLE CS3c: ENTRIES AND AWARDS BY SEX FOR EACH SUBJECT IN THE CERTIFICATE</t>
  </si>
  <si>
    <t xml:space="preserve">     PERCENT OF ENTRIES</t>
  </si>
  <si>
    <t xml:space="preserve">TABLE CS4a: NUMBER OF CERTIFICATE OF SIXTH YEAR STUDIES ENTRIES PER </t>
  </si>
  <si>
    <t>COUNTING EACH MATHEMATICS PAPER AS ONE SUBJECT</t>
  </si>
  <si>
    <t xml:space="preserve">TABLE CS4b: NUMBER OF CERTIFICATE OF SIXTH YEAR STUDIES ENTRIES PER </t>
  </si>
  <si>
    <t xml:space="preserve">COUNTING BEST MATHEMATICS PAPER </t>
  </si>
  <si>
    <t>AWARDS AT</t>
  </si>
  <si>
    <t>Total A awards</t>
  </si>
  <si>
    <t>A awards / cand</t>
  </si>
  <si>
    <t>Entries/cand</t>
  </si>
  <si>
    <t>Awards 1-2</t>
  </si>
  <si>
    <t>Awards/cand</t>
  </si>
  <si>
    <t>Awards 1-4</t>
  </si>
  <si>
    <t>Awards 1-6</t>
  </si>
  <si>
    <t>Secretarial Studies</t>
  </si>
  <si>
    <t xml:space="preserve">   in terms of grades.</t>
  </si>
  <si>
    <t xml:space="preserve">       PERCENT GRADE A</t>
  </si>
  <si>
    <t>AT GRADE A</t>
  </si>
  <si>
    <t>Total grade A</t>
  </si>
  <si>
    <t>Grade A / cand</t>
  </si>
  <si>
    <t xml:space="preserve">             % GRADE A</t>
  </si>
  <si>
    <t xml:space="preserve">       % GRADE A-C</t>
  </si>
  <si>
    <t>GRADE A-C</t>
  </si>
  <si>
    <t>Total A-C awards</t>
  </si>
  <si>
    <t>A-C awards / cand</t>
  </si>
  <si>
    <t>TABLE CS4c: NUMBER OF CERTIFICATE OF SIXTH YEAR STUDIES AWARDS AT GRADES</t>
  </si>
  <si>
    <t>TABLE CS4d: NUMBER OF CERTIFICATE OF SIXTH YEAR STUDIES AWARDS AT GRADES</t>
  </si>
  <si>
    <t>TABLE CS4e: NUMBER OF CERTIFICATE OF SIXTH YEAR STUDIES AWARDS AT GRADE A</t>
  </si>
  <si>
    <t>GRADE A</t>
  </si>
  <si>
    <t>TABLE CS4f: NUMBER OF CERTIFICATE OF SIXTH YEAR STUDIES AWARDS AT GRADE A</t>
  </si>
  <si>
    <t>1999/2000</t>
  </si>
  <si>
    <t>Translation</t>
  </si>
  <si>
    <t xml:space="preserve">           STANDARD GRADE, 2000</t>
  </si>
  <si>
    <t>Note: Age at 31 December 1999</t>
  </si>
  <si>
    <t xml:space="preserve">                        CERTIFICATE OF SIXTH YEAR STUDIES, 2000</t>
  </si>
  <si>
    <t xml:space="preserve">                         OF SIXTH YEAR STUDIES, 2000</t>
  </si>
  <si>
    <t>A-C PER CANDIDATE, 2000</t>
  </si>
  <si>
    <t>PER CANDIDATE, 2000</t>
  </si>
  <si>
    <t>CANDIDATE, 2000</t>
  </si>
  <si>
    <t xml:space="preserve">                     PASS RATES, 2000</t>
  </si>
  <si>
    <t>TABLE SG2: ENTRIES, AWARDS AND NUMBERS OF CENTRES FOR EACH SUBJECT AT STANDARD GRADE, 2000</t>
  </si>
  <si>
    <t>TABLE SG3: PERCENTAGE GRADE DISTRIBUTION FOR EACH SUBJECT AND ELEMENT AT</t>
  </si>
  <si>
    <t xml:space="preserve">           STANDARD GRADE, 2000 (CONTINUED)</t>
  </si>
  <si>
    <t>TABLE SG4a: ENTRIES AND AWARDS BY SEX FOR EACH SUBJECT AT STANDARD GRADE, 2000</t>
  </si>
  <si>
    <t>TABLE SG4b: ENTRIES AND AWARDS BY SEX FOR EACH SUBJECT AT STANDARD GRADE, 2000</t>
  </si>
  <si>
    <t>TABLE SG4c: ENTRIES AND AWARDS BY SEX FOR EACH SUBJECT AT STANDARD GRADE, 2000</t>
  </si>
  <si>
    <t>TABLE SG5a: NUMBER OF STANDARD GRADE ENTRIES PER CANDIDATE, 2000</t>
  </si>
  <si>
    <t>TABLE SG5b: NUMBER OF STANDARD GRADE CREDIT LEVEL AWARDS PER CANDIDATE, 2000</t>
  </si>
  <si>
    <t xml:space="preserve">TABLE SG5c: NUMBER OF STANDARD GRADE CREDIT AND GENERAL LEVEL AWARDS </t>
  </si>
  <si>
    <t xml:space="preserve">TABLE SG5d: NUMBER OF STANDARD GRADE CREDIT,  GENERAL AND FOUNDATION LEVEL  </t>
  </si>
  <si>
    <t>AWARDS PER CANDIDATE, 2000</t>
  </si>
  <si>
    <t>1999-2000</t>
  </si>
  <si>
    <t xml:space="preserve">TABLE HG3a: ENTRIES, AWARDS AND NUMBERS OF CENTRES FOR EACH SUBJECT AT </t>
  </si>
  <si>
    <t xml:space="preserve">                          HIGHER GRADE, 2000</t>
  </si>
  <si>
    <t>TABLE HG3b: PERCENTAGE GRADE DISTRIBUTION FOR EACH SUBJECT AT HIGHER GRADE, 2000</t>
  </si>
  <si>
    <t>TABLE HG4a: ENTRIES AND AWARDS FOR EACH SUBJECT AT HIGHER GRADE BY SEX, 2000</t>
  </si>
  <si>
    <t>TABLE HG4b: ENTRIES AND AWARDS FOR EACH SUBJECT AT HIGHER GRADE BY SEX, 2000</t>
  </si>
  <si>
    <t>TABLE HG4c: ENTRIES AND AWARDS FOR EACH SUBJECT AT HIGHER GRADE BY SEX, 2000</t>
  </si>
  <si>
    <t>Table HG5a: HIGHER GRADE CANDIDATES BY AGE, SEX, AVERAGE ENTRIES, PASSES AND</t>
  </si>
  <si>
    <t>Table HG5b: HIGHER GRADE CANDIDATES BY AGE, SEX, AVERAGE ENTRIES, PASSES AND</t>
  </si>
  <si>
    <t>Table HG5c: HIGHER GRADE CANDIDATES BY AGE, SEX, AVERAGE ENTRIES, PASSES AND</t>
  </si>
  <si>
    <t xml:space="preserve">                         CERTIFICATE OF SIXTH YEAR STUDIES, 2000</t>
  </si>
  <si>
    <r>
      <t xml:space="preserve">           </t>
    </r>
    <r>
      <rPr>
        <sz val="10"/>
        <rFont val="Times New Roman"/>
        <family val="1"/>
      </rPr>
      <t xml:space="preserve"> </t>
    </r>
  </si>
  <si>
    <t xml:space="preserve">  </t>
  </si>
  <si>
    <t>Note: Entries and awards exclude the Writing options of Modern Languages and Gaelic (Learners).</t>
  </si>
  <si>
    <t>TABLE SG6 : TREND IN APPEALS AND THEIR SUCCESS AT STANDARD GRADE,</t>
  </si>
  <si>
    <t>TABLE HG7 : TREND IN APPEALS AND THEIR SUCCESS AT HIGHER GRADE,</t>
  </si>
  <si>
    <t xml:space="preserve">TABLE CS5 : TREND IN APPEALS AND THEIR SUCCESS AT CERTIFICATE OF </t>
  </si>
  <si>
    <t>TABLE HG6a: NUMBER OF HIGHER GRADE ENTRIES PER CANDIDATE, 2000</t>
  </si>
  <si>
    <t>TABLE HG6b: NUMBER OF HIGHER GRADE PASSES PER CANDIDATE, 2000</t>
  </si>
  <si>
    <t>TABLE HG6c: NUMBER OF HIGHER GRADE AWARDS AT GRADE A PER CANDIDATE, 2000</t>
  </si>
  <si>
    <t>TABLE SG1: TREND IN ENTRIES FOR EACH SUBJECT AT STANDARD GRADE, 1996 TO 2000</t>
  </si>
  <si>
    <t xml:space="preserve">                        1996 TO 2000</t>
  </si>
  <si>
    <t>TABLE HG1: TREND IN ENTRIES FOR EACH SUBJECT AT HIGHER GRADE, 1996 TO 2000</t>
  </si>
  <si>
    <t>* For most subjects, entries for the unrevised versions are included, in 1996</t>
  </si>
  <si>
    <t>TABLE HG2: TREND IN PASS RATES FOR EACH SUBJECT AT HIGHER GRADE, 1996 TO 2000</t>
  </si>
  <si>
    <t xml:space="preserve">                             PERCENTAGE PASS RATES</t>
  </si>
  <si>
    <t xml:space="preserve">                         1996 TO 2000</t>
  </si>
  <si>
    <t>TABLE CS1: TREND IN ENTRIES FOR THE CERTIFICATE OF SIXTH YEAR STUDIES, 1996 TO 2000</t>
  </si>
  <si>
    <t xml:space="preserve">                       SIXTH YEAR STUDIES, 1996 TO 2000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</si>
</sst>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00"/>
    <numFmt numFmtId="175" formatCode="0.0"/>
    <numFmt numFmtId="176" formatCode="0.00000"/>
    <numFmt numFmtId="177" formatCode="0.0000000"/>
    <numFmt numFmtId="178" formatCode="0.000000"/>
    <numFmt numFmtId="179" formatCode="###\ ###"/>
    <numFmt numFmtId="180" formatCode="#\ ###\ ###"/>
    <numFmt numFmtId="181" formatCode="_-* #,##0.0_-;\-* #,##0.0_-;_-* &quot;-&quot;??_-;_-@_-"/>
    <numFmt numFmtId="182" formatCode="_-* #,##0_-;\-* #,##0_-;_-* &quot;-&quot;??_-;_-@_-"/>
    <numFmt numFmtId="183" formatCode="#,##0_ ;\-#,##0\ "/>
    <numFmt numFmtId="184" formatCode="0_ ;\-0\ "/>
    <numFmt numFmtId="185" formatCode="0.00_)"/>
    <numFmt numFmtId="186" formatCode="0_)"/>
    <numFmt numFmtId="187" formatCode="0.0_)"/>
    <numFmt numFmtId="188" formatCode="0.00000000"/>
    <numFmt numFmtId="189" formatCode="#,##0.0"/>
    <numFmt numFmtId="190" formatCode="0.000000000"/>
    <numFmt numFmtId="191" formatCode="0.0000000000"/>
    <numFmt numFmtId="192" formatCode="0.00000000000"/>
    <numFmt numFmtId="193" formatCode="##\ ###"/>
    <numFmt numFmtId="194" formatCode="0.0000E+00;\⮌"/>
    <numFmt numFmtId="195" formatCode="0.0000E+00;\ⵠ"/>
    <numFmt numFmtId="196" formatCode="0.000E+00;\ⵠ"/>
  </numFmts>
  <fonts count="45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b/>
      <sz val="11"/>
      <name val="Times New Roman"/>
      <family val="0"/>
    </font>
    <font>
      <sz val="9"/>
      <name val="Times New Roman"/>
      <family val="1"/>
    </font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right"/>
    </xf>
    <xf numFmtId="9" fontId="0" fillId="0" borderId="0" xfId="59" applyAlignment="1">
      <alignment horizontal="right"/>
    </xf>
    <xf numFmtId="0" fontId="0" fillId="0" borderId="10" xfId="0" applyBorder="1" applyAlignment="1">
      <alignment/>
    </xf>
    <xf numFmtId="9" fontId="0" fillId="0" borderId="11" xfId="59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7" fontId="0" fillId="0" borderId="0" xfId="0" applyNumberFormat="1" applyFont="1" applyBorder="1" applyAlignment="1" applyProtection="1">
      <alignment horizontal="right"/>
      <protection/>
    </xf>
    <xf numFmtId="9" fontId="0" fillId="0" borderId="0" xfId="59" applyFont="1" applyAlignment="1">
      <alignment horizontal="right"/>
    </xf>
    <xf numFmtId="37" fontId="0" fillId="0" borderId="11" xfId="0" applyNumberFormat="1" applyFont="1" applyBorder="1" applyAlignment="1" applyProtection="1">
      <alignment horizontal="right"/>
      <protection/>
    </xf>
    <xf numFmtId="0" fontId="0" fillId="0" borderId="0" xfId="56" applyFont="1" applyBorder="1">
      <alignment/>
      <protection/>
    </xf>
    <xf numFmtId="0" fontId="4" fillId="0" borderId="0" xfId="56" applyBorder="1">
      <alignment/>
      <protection/>
    </xf>
    <xf numFmtId="0" fontId="2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Border="1" applyAlignment="1">
      <alignment horizontal="right"/>
      <protection/>
    </xf>
    <xf numFmtId="37" fontId="0" fillId="0" borderId="0" xfId="56" applyNumberFormat="1" applyFont="1" applyBorder="1" applyAlignment="1" applyProtection="1">
      <alignment horizontal="right"/>
      <protection/>
    </xf>
    <xf numFmtId="186" fontId="0" fillId="0" borderId="0" xfId="56" applyNumberFormat="1" applyFont="1" applyBorder="1" applyAlignment="1" applyProtection="1">
      <alignment horizontal="right"/>
      <protection/>
    </xf>
    <xf numFmtId="37" fontId="0" fillId="0" borderId="0" xfId="56" applyNumberFormat="1" applyFont="1" applyBorder="1" applyProtection="1">
      <alignment/>
      <protection/>
    </xf>
    <xf numFmtId="0" fontId="5" fillId="0" borderId="0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10" xfId="56" applyFont="1" applyBorder="1">
      <alignment/>
      <protection/>
    </xf>
    <xf numFmtId="0" fontId="3" fillId="0" borderId="0" xfId="56" applyFont="1" applyBorder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2" xfId="56" applyNumberFormat="1" applyFont="1" applyBorder="1" applyAlignment="1" applyProtection="1">
      <alignment horizontal="right"/>
      <protection/>
    </xf>
    <xf numFmtId="9" fontId="0" fillId="0" borderId="10" xfId="59" applyFont="1" applyBorder="1" applyAlignment="1" applyProtection="1">
      <alignment horizontal="right"/>
      <protection/>
    </xf>
    <xf numFmtId="37" fontId="0" fillId="0" borderId="12" xfId="56" applyNumberFormat="1" applyFont="1" applyBorder="1" applyProtection="1">
      <alignment/>
      <protection/>
    </xf>
    <xf numFmtId="9" fontId="0" fillId="0" borderId="10" xfId="59" applyFont="1" applyBorder="1" applyAlignment="1" applyProtection="1">
      <alignment/>
      <protection/>
    </xf>
    <xf numFmtId="0" fontId="2" fillId="0" borderId="0" xfId="0" applyFont="1" applyAlignment="1" quotePrefix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 horizontal="right"/>
    </xf>
    <xf numFmtId="175" fontId="0" fillId="0" borderId="10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75" fontId="0" fillId="0" borderId="11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1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0" fillId="0" borderId="0" xfId="59" applyFont="1" applyBorder="1" applyAlignment="1" applyProtection="1">
      <alignment horizontal="right"/>
      <protection/>
    </xf>
    <xf numFmtId="0" fontId="0" fillId="0" borderId="11" xfId="56" applyFont="1" applyBorder="1">
      <alignment/>
      <protection/>
    </xf>
    <xf numFmtId="37" fontId="0" fillId="0" borderId="11" xfId="56" applyNumberFormat="1" applyFont="1" applyBorder="1" applyProtection="1">
      <alignment/>
      <protection/>
    </xf>
    <xf numFmtId="186" fontId="0" fillId="0" borderId="11" xfId="56" applyNumberFormat="1" applyFont="1" applyBorder="1" applyProtection="1">
      <alignment/>
      <protection/>
    </xf>
    <xf numFmtId="186" fontId="0" fillId="0" borderId="11" xfId="56" applyNumberFormat="1" applyFont="1" applyBorder="1" applyAlignment="1" applyProtection="1">
      <alignment horizontal="right"/>
      <protection/>
    </xf>
    <xf numFmtId="0" fontId="3" fillId="0" borderId="12" xfId="56" applyFont="1" applyBorder="1">
      <alignment/>
      <protection/>
    </xf>
    <xf numFmtId="0" fontId="3" fillId="0" borderId="10" xfId="56" applyFont="1" applyBorder="1">
      <alignment/>
      <protection/>
    </xf>
    <xf numFmtId="0" fontId="3" fillId="0" borderId="10" xfId="56" applyFont="1" applyBorder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0" fontId="5" fillId="0" borderId="0" xfId="56" applyFont="1" applyBorder="1" applyAlignment="1">
      <alignment horizontal="right"/>
      <protection/>
    </xf>
    <xf numFmtId="0" fontId="4" fillId="0" borderId="0" xfId="56" applyBorder="1" applyAlignment="1">
      <alignment horizontal="right"/>
      <protection/>
    </xf>
    <xf numFmtId="0" fontId="3" fillId="0" borderId="12" xfId="56" applyFont="1" applyBorder="1" applyAlignment="1">
      <alignment horizontal="right"/>
      <protection/>
    </xf>
    <xf numFmtId="0" fontId="0" fillId="0" borderId="0" xfId="56" applyFont="1" applyBorder="1" applyAlignment="1">
      <alignment horizontal="right"/>
      <protection/>
    </xf>
    <xf numFmtId="9" fontId="0" fillId="0" borderId="12" xfId="59" applyFont="1" applyBorder="1" applyAlignment="1" applyProtection="1">
      <alignment horizontal="right"/>
      <protection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59" applyNumberFormat="1" applyFont="1" applyBorder="1" applyAlignment="1">
      <alignment horizontal="right"/>
    </xf>
    <xf numFmtId="0" fontId="0" fillId="0" borderId="0" xfId="59" applyNumberFormat="1" applyBorder="1" applyAlignment="1">
      <alignment horizontal="right"/>
    </xf>
    <xf numFmtId="1" fontId="0" fillId="0" borderId="0" xfId="59" applyNumberFormat="1" applyBorder="1" applyAlignment="1">
      <alignment horizontal="right"/>
    </xf>
    <xf numFmtId="1" fontId="0" fillId="0" borderId="11" xfId="59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1" fontId="0" fillId="0" borderId="11" xfId="59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2" fontId="2" fillId="0" borderId="0" xfId="42" applyNumberFormat="1" applyFont="1" applyAlignment="1">
      <alignment/>
    </xf>
    <xf numFmtId="182" fontId="0" fillId="0" borderId="0" xfId="42" applyNumberFormat="1" applyAlignment="1">
      <alignment/>
    </xf>
    <xf numFmtId="182" fontId="3" fillId="0" borderId="0" xfId="42" applyNumberFormat="1" applyFont="1" applyAlignment="1">
      <alignment/>
    </xf>
    <xf numFmtId="182" fontId="3" fillId="0" borderId="10" xfId="42" applyNumberFormat="1" applyFont="1" applyBorder="1" applyAlignment="1">
      <alignment horizontal="right"/>
    </xf>
    <xf numFmtId="0" fontId="0" fillId="0" borderId="0" xfId="0" applyAlignment="1">
      <alignment horizontal="center"/>
    </xf>
    <xf numFmtId="9" fontId="0" fillId="0" borderId="0" xfId="59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182" fontId="3" fillId="0" borderId="12" xfId="42" applyNumberFormat="1" applyFont="1" applyBorder="1" applyAlignment="1">
      <alignment horizontal="right"/>
    </xf>
    <xf numFmtId="182" fontId="0" fillId="0" borderId="0" xfId="42" applyNumberFormat="1" applyFill="1" applyAlignment="1">
      <alignment/>
    </xf>
    <xf numFmtId="9" fontId="0" fillId="0" borderId="0" xfId="59" applyFont="1" applyFill="1" applyAlignment="1">
      <alignment/>
    </xf>
    <xf numFmtId="175" fontId="0" fillId="0" borderId="0" xfId="59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/>
    </xf>
    <xf numFmtId="182" fontId="0" fillId="0" borderId="11" xfId="42" applyNumberFormat="1" applyFill="1" applyBorder="1" applyAlignment="1">
      <alignment/>
    </xf>
    <xf numFmtId="9" fontId="0" fillId="0" borderId="11" xfId="59" applyFont="1" applyFill="1" applyBorder="1" applyAlignment="1">
      <alignment/>
    </xf>
    <xf numFmtId="175" fontId="0" fillId="0" borderId="11" xfId="59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9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9" fontId="0" fillId="0" borderId="12" xfId="59" applyFont="1" applyBorder="1" applyAlignment="1">
      <alignment/>
    </xf>
    <xf numFmtId="9" fontId="0" fillId="0" borderId="0" xfId="0" applyNumberFormat="1" applyBorder="1" applyAlignment="1">
      <alignment horizontal="right"/>
    </xf>
    <xf numFmtId="9" fontId="0" fillId="0" borderId="12" xfId="59" applyFont="1" applyBorder="1" applyAlignment="1">
      <alignment horizontal="right"/>
    </xf>
    <xf numFmtId="9" fontId="0" fillId="0" borderId="0" xfId="59" applyFont="1" applyBorder="1" applyAlignment="1">
      <alignment horizontal="right"/>
    </xf>
    <xf numFmtId="9" fontId="0" fillId="0" borderId="10" xfId="59" applyFont="1" applyBorder="1" applyAlignment="1">
      <alignment horizontal="right"/>
    </xf>
    <xf numFmtId="172" fontId="0" fillId="0" borderId="0" xfId="59" applyNumberFormat="1" applyAlignment="1">
      <alignment/>
    </xf>
    <xf numFmtId="182" fontId="0" fillId="0" borderId="0" xfId="42" applyNumberFormat="1" applyFont="1" applyAlignment="1">
      <alignment/>
    </xf>
    <xf numFmtId="9" fontId="0" fillId="0" borderId="10" xfId="59" applyBorder="1" applyAlignment="1">
      <alignment/>
    </xf>
    <xf numFmtId="9" fontId="0" fillId="0" borderId="10" xfId="59" applyFont="1" applyBorder="1" applyAlignment="1">
      <alignment/>
    </xf>
    <xf numFmtId="9" fontId="7" fillId="0" borderId="0" xfId="59" applyFont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0" xfId="0" applyFont="1" applyBorder="1" applyAlignment="1">
      <alignment horizontal="left"/>
    </xf>
    <xf numFmtId="9" fontId="0" fillId="0" borderId="10" xfId="59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56">
      <alignment/>
      <protection/>
    </xf>
    <xf numFmtId="0" fontId="0" fillId="0" borderId="1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11" xfId="59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10" xfId="59" applyBorder="1" applyAlignment="1">
      <alignment horizontal="right"/>
    </xf>
    <xf numFmtId="3" fontId="0" fillId="0" borderId="12" xfId="0" applyNumberForma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" fontId="3" fillId="0" borderId="10" xfId="0" applyNumberFormat="1" applyFont="1" applyBorder="1" applyAlignment="1" quotePrefix="1">
      <alignment horizontal="right"/>
    </xf>
    <xf numFmtId="0" fontId="3" fillId="0" borderId="10" xfId="0" applyFont="1" applyBorder="1" applyAlignment="1" quotePrefix="1">
      <alignment horizontal="right"/>
    </xf>
    <xf numFmtId="1" fontId="0" fillId="0" borderId="0" xfId="59" applyNumberFormat="1" applyFont="1" applyBorder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0" xfId="59" applyNumberFormat="1" applyFont="1" applyAlignment="1">
      <alignment horizontal="right"/>
    </xf>
    <xf numFmtId="172" fontId="0" fillId="0" borderId="10" xfId="0" applyNumberFormat="1" applyBorder="1" applyAlignment="1">
      <alignment horizontal="right"/>
    </xf>
    <xf numFmtId="172" fontId="0" fillId="0" borderId="10" xfId="59" applyNumberFormat="1" applyFont="1" applyBorder="1" applyAlignment="1">
      <alignment horizontal="right"/>
    </xf>
    <xf numFmtId="172" fontId="7" fillId="0" borderId="0" xfId="0" applyNumberFormat="1" applyFont="1" applyAlignment="1" applyProtection="1">
      <alignment/>
      <protection/>
    </xf>
    <xf numFmtId="9" fontId="0" fillId="0" borderId="0" xfId="59" applyBorder="1" applyAlignment="1">
      <alignment horizontal="right"/>
    </xf>
    <xf numFmtId="9" fontId="0" fillId="0" borderId="0" xfId="59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right"/>
    </xf>
    <xf numFmtId="186" fontId="0" fillId="0" borderId="0" xfId="0" applyNumberFormat="1" applyFont="1" applyBorder="1" applyAlignment="1" applyProtection="1">
      <alignment horizontal="right"/>
      <protection/>
    </xf>
    <xf numFmtId="186" fontId="0" fillId="0" borderId="11" xfId="0" applyNumberFormat="1" applyFont="1" applyBorder="1" applyAlignment="1" applyProtection="1">
      <alignment horizontal="right"/>
      <protection/>
    </xf>
    <xf numFmtId="0" fontId="8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9" fontId="0" fillId="0" borderId="0" xfId="59" applyFont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10" xfId="0" applyNumberFormat="1" applyBorder="1" applyAlignment="1" quotePrefix="1">
      <alignment/>
    </xf>
    <xf numFmtId="175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3" fontId="0" fillId="0" borderId="16" xfId="0" applyNumberFormat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59" applyNumberFormat="1" applyFont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9" fontId="0" fillId="0" borderId="0" xfId="56" applyNumberFormat="1" applyFont="1" applyBorder="1" applyAlignment="1" applyProtection="1">
      <alignment horizontal="right"/>
      <protection/>
    </xf>
    <xf numFmtId="9" fontId="0" fillId="0" borderId="0" xfId="59" applyNumberFormat="1" applyFont="1" applyBorder="1" applyAlignment="1" applyProtection="1">
      <alignment horizontal="right"/>
      <protection/>
    </xf>
    <xf numFmtId="9" fontId="0" fillId="0" borderId="12" xfId="56" applyNumberFormat="1" applyFont="1" applyBorder="1" applyAlignment="1" applyProtection="1">
      <alignment horizontal="right"/>
      <protection/>
    </xf>
    <xf numFmtId="9" fontId="0" fillId="0" borderId="12" xfId="56" applyNumberFormat="1" applyFont="1" applyBorder="1" applyProtection="1">
      <alignment/>
      <protection/>
    </xf>
    <xf numFmtId="1" fontId="0" fillId="0" borderId="11" xfId="59" applyNumberFormat="1" applyFont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3" fontId="0" fillId="0" borderId="0" xfId="56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59" applyNumberFormat="1" applyBorder="1" applyAlignment="1">
      <alignment horizontal="right"/>
    </xf>
    <xf numFmtId="3" fontId="0" fillId="0" borderId="0" xfId="59" applyNumberFormat="1" applyFont="1" applyBorder="1" applyAlignment="1">
      <alignment horizontal="right"/>
    </xf>
    <xf numFmtId="3" fontId="0" fillId="0" borderId="11" xfId="59" applyNumberFormat="1" applyBorder="1" applyAlignment="1">
      <alignment horizontal="right"/>
    </xf>
    <xf numFmtId="3" fontId="0" fillId="0" borderId="12" xfId="56" applyNumberFormat="1" applyFont="1" applyBorder="1" applyAlignment="1" applyProtection="1">
      <alignment horizontal="right"/>
      <protection/>
    </xf>
    <xf numFmtId="3" fontId="0" fillId="0" borderId="11" xfId="56" applyNumberFormat="1" applyFont="1" applyBorder="1" applyAlignment="1" applyProtection="1">
      <alignment horizontal="right"/>
      <protection/>
    </xf>
    <xf numFmtId="3" fontId="0" fillId="0" borderId="0" xfId="56" applyNumberFormat="1" applyFont="1" applyBorder="1" applyProtection="1">
      <alignment/>
      <protection/>
    </xf>
    <xf numFmtId="3" fontId="0" fillId="0" borderId="12" xfId="56" applyNumberFormat="1" applyFont="1" applyBorder="1" applyProtection="1">
      <alignment/>
      <protection/>
    </xf>
    <xf numFmtId="1" fontId="0" fillId="0" borderId="0" xfId="59" applyNumberFormat="1" applyFont="1" applyBorder="1" applyAlignment="1">
      <alignment horizontal="right"/>
    </xf>
    <xf numFmtId="1" fontId="0" fillId="0" borderId="12" xfId="59" applyNumberFormat="1" applyFont="1" applyBorder="1" applyAlignment="1">
      <alignment horizontal="right"/>
    </xf>
    <xf numFmtId="1" fontId="0" fillId="0" borderId="11" xfId="59" applyNumberFormat="1" applyFont="1" applyBorder="1" applyAlignment="1">
      <alignment horizontal="right"/>
    </xf>
    <xf numFmtId="189" fontId="0" fillId="0" borderId="11" xfId="0" applyNumberFormat="1" applyBorder="1" applyAlignment="1">
      <alignment/>
    </xf>
    <xf numFmtId="182" fontId="0" fillId="0" borderId="12" xfId="42" applyNumberFormat="1" applyBorder="1" applyAlignment="1">
      <alignment horizontal="right" vertical="justify"/>
    </xf>
    <xf numFmtId="0" fontId="0" fillId="0" borderId="12" xfId="0" applyBorder="1" applyAlignment="1">
      <alignment horizontal="right" vertical="justify"/>
    </xf>
    <xf numFmtId="182" fontId="0" fillId="0" borderId="0" xfId="42" applyNumberForma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175" fontId="0" fillId="0" borderId="10" xfId="0" applyNumberFormat="1" applyBorder="1" applyAlignment="1">
      <alignment horizontal="right" vertical="justify"/>
    </xf>
    <xf numFmtId="0" fontId="0" fillId="0" borderId="10" xfId="0" applyBorder="1" applyAlignment="1">
      <alignment horizontal="right" vertical="justify"/>
    </xf>
    <xf numFmtId="182" fontId="0" fillId="0" borderId="0" xfId="42" applyNumberFormat="1" applyAlignment="1">
      <alignment horizontal="right" vertical="justify"/>
    </xf>
    <xf numFmtId="9" fontId="0" fillId="0" borderId="0" xfId="0" applyNumberFormat="1" applyAlignment="1">
      <alignment horizontal="right" vertical="justify"/>
    </xf>
    <xf numFmtId="9" fontId="0" fillId="0" borderId="0" xfId="59" applyFont="1" applyAlignment="1">
      <alignment horizontal="right" vertical="justify"/>
    </xf>
    <xf numFmtId="182" fontId="0" fillId="0" borderId="0" xfId="0" applyNumberFormat="1" applyAlignment="1">
      <alignment horizontal="right" vertical="justify"/>
    </xf>
    <xf numFmtId="9" fontId="0" fillId="0" borderId="12" xfId="0" applyNumberFormat="1" applyBorder="1" applyAlignment="1">
      <alignment horizontal="right" vertical="justify"/>
    </xf>
    <xf numFmtId="9" fontId="0" fillId="0" borderId="0" xfId="0" applyNumberFormat="1" applyBorder="1" applyAlignment="1">
      <alignment horizontal="right" vertical="justify"/>
    </xf>
    <xf numFmtId="9" fontId="0" fillId="0" borderId="10" xfId="0" applyNumberFormat="1" applyBorder="1" applyAlignment="1">
      <alignment horizontal="right" vertical="justify"/>
    </xf>
    <xf numFmtId="189" fontId="0" fillId="0" borderId="0" xfId="59" applyNumberFormat="1" applyFont="1" applyFill="1" applyAlignment="1">
      <alignment/>
    </xf>
    <xf numFmtId="189" fontId="0" fillId="0" borderId="11" xfId="59" applyNumberFormat="1" applyFont="1" applyFill="1" applyBorder="1" applyAlignment="1">
      <alignment/>
    </xf>
    <xf numFmtId="189" fontId="0" fillId="0" borderId="10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V99H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5" width="8.7109375" style="133" customWidth="1"/>
    <col min="8" max="8" width="10.57421875" style="53" customWidth="1"/>
  </cols>
  <sheetData>
    <row r="1" ht="15">
      <c r="A1" s="132" t="s">
        <v>315</v>
      </c>
    </row>
    <row r="2" ht="15"/>
    <row r="3" spans="1:8" ht="15">
      <c r="A3" s="17" t="s">
        <v>0</v>
      </c>
      <c r="B3" s="134"/>
      <c r="C3" s="134"/>
      <c r="D3" s="134"/>
      <c r="E3" s="134"/>
      <c r="F3" s="19"/>
      <c r="G3" s="19"/>
      <c r="H3" s="135"/>
    </row>
    <row r="4" spans="1:8" ht="15">
      <c r="A4" s="136"/>
      <c r="B4" s="137"/>
      <c r="C4" s="137"/>
      <c r="D4" s="137"/>
      <c r="E4" s="14"/>
      <c r="F4" s="14"/>
      <c r="G4" s="138" t="s">
        <v>1</v>
      </c>
      <c r="H4"/>
    </row>
    <row r="5" spans="1:8" ht="15">
      <c r="A5" s="139"/>
      <c r="B5" s="140"/>
      <c r="C5" s="140"/>
      <c r="D5" s="141"/>
      <c r="E5" s="17"/>
      <c r="F5" s="17"/>
      <c r="G5" s="142" t="s">
        <v>2</v>
      </c>
      <c r="H5"/>
    </row>
    <row r="6" spans="1:8" ht="15">
      <c r="A6" s="143" t="s">
        <v>70</v>
      </c>
      <c r="B6" s="6">
        <v>1996</v>
      </c>
      <c r="C6" s="6">
        <v>1997</v>
      </c>
      <c r="D6" s="6">
        <v>1998</v>
      </c>
      <c r="E6" s="5">
        <v>1999</v>
      </c>
      <c r="F6" s="5">
        <v>2000</v>
      </c>
      <c r="G6" s="144" t="s">
        <v>274</v>
      </c>
      <c r="H6"/>
    </row>
    <row r="7" spans="1:8" ht="15">
      <c r="A7" s="145" t="s">
        <v>4</v>
      </c>
      <c r="B7" s="146">
        <v>21</v>
      </c>
      <c r="C7" s="146">
        <v>14</v>
      </c>
      <c r="D7" s="146">
        <v>10</v>
      </c>
      <c r="E7" s="20">
        <v>10</v>
      </c>
      <c r="F7" s="154">
        <v>13</v>
      </c>
      <c r="G7" s="147">
        <f>(F7-E7)/E7</f>
        <v>0.3</v>
      </c>
      <c r="H7"/>
    </row>
    <row r="8" spans="1:8" ht="15">
      <c r="A8" s="145" t="s">
        <v>5</v>
      </c>
      <c r="B8" s="146">
        <v>62708</v>
      </c>
      <c r="C8" s="146">
        <v>61472</v>
      </c>
      <c r="D8" s="146">
        <v>58995</v>
      </c>
      <c r="E8" s="20">
        <v>58955</v>
      </c>
      <c r="F8" s="154">
        <v>59577</v>
      </c>
      <c r="G8" s="147">
        <f aca="true" t="shared" si="0" ref="G8:G62">(F8-E8)/E8</f>
        <v>0.010550419811720804</v>
      </c>
      <c r="H8"/>
    </row>
    <row r="9" spans="1:8" ht="15">
      <c r="A9" s="145" t="s">
        <v>135</v>
      </c>
      <c r="B9" s="146">
        <v>11</v>
      </c>
      <c r="C9" s="146">
        <v>3</v>
      </c>
      <c r="D9" s="146">
        <v>7</v>
      </c>
      <c r="E9" s="20">
        <v>3</v>
      </c>
      <c r="F9" s="154">
        <v>6</v>
      </c>
      <c r="G9" s="147">
        <f t="shared" si="0"/>
        <v>1</v>
      </c>
      <c r="H9"/>
    </row>
    <row r="10" spans="1:8" ht="15">
      <c r="A10" s="145" t="s">
        <v>136</v>
      </c>
      <c r="B10" s="146">
        <v>28</v>
      </c>
      <c r="C10" s="146">
        <v>24</v>
      </c>
      <c r="D10" s="146">
        <v>20</v>
      </c>
      <c r="E10" s="20">
        <v>7</v>
      </c>
      <c r="F10" s="154">
        <v>7</v>
      </c>
      <c r="G10" s="147">
        <f t="shared" si="0"/>
        <v>0</v>
      </c>
      <c r="H10"/>
    </row>
    <row r="11" spans="1:8" ht="15">
      <c r="A11" s="145" t="s">
        <v>6</v>
      </c>
      <c r="B11" s="146">
        <v>42626</v>
      </c>
      <c r="C11" s="146">
        <v>40489</v>
      </c>
      <c r="D11" s="146">
        <v>38356</v>
      </c>
      <c r="E11" s="20">
        <v>37721</v>
      </c>
      <c r="F11" s="154">
        <v>38362</v>
      </c>
      <c r="G11" s="147">
        <f t="shared" si="0"/>
        <v>0.01699318681901328</v>
      </c>
      <c r="H11"/>
    </row>
    <row r="12" spans="1:8" ht="15">
      <c r="A12" s="145" t="s">
        <v>7</v>
      </c>
      <c r="B12" s="146">
        <v>103</v>
      </c>
      <c r="C12" s="146">
        <v>100</v>
      </c>
      <c r="D12" s="146">
        <v>98</v>
      </c>
      <c r="E12" s="20">
        <v>95</v>
      </c>
      <c r="F12" s="154">
        <v>117</v>
      </c>
      <c r="G12" s="147">
        <f t="shared" si="0"/>
        <v>0.23157894736842105</v>
      </c>
      <c r="H12"/>
    </row>
    <row r="13" spans="1:8" ht="15">
      <c r="A13" s="145" t="s">
        <v>8</v>
      </c>
      <c r="B13" s="146">
        <v>540</v>
      </c>
      <c r="C13" s="146">
        <v>522</v>
      </c>
      <c r="D13" s="146">
        <v>423</v>
      </c>
      <c r="E13" s="20">
        <v>329</v>
      </c>
      <c r="F13" s="154">
        <v>366</v>
      </c>
      <c r="G13" s="147">
        <f t="shared" si="0"/>
        <v>0.11246200607902736</v>
      </c>
      <c r="H13"/>
    </row>
    <row r="14" spans="1:8" ht="15">
      <c r="A14" s="145" t="s">
        <v>9</v>
      </c>
      <c r="B14" s="146">
        <v>16254</v>
      </c>
      <c r="C14" s="146">
        <v>17157</v>
      </c>
      <c r="D14" s="146">
        <v>16019</v>
      </c>
      <c r="E14" s="20">
        <v>16424</v>
      </c>
      <c r="F14" s="154">
        <v>15845</v>
      </c>
      <c r="G14" s="147">
        <f t="shared" si="0"/>
        <v>-0.0352532878714077</v>
      </c>
      <c r="H14"/>
    </row>
    <row r="15" spans="1:8" ht="15">
      <c r="A15" s="145" t="s">
        <v>10</v>
      </c>
      <c r="B15" s="146">
        <v>640</v>
      </c>
      <c r="C15" s="146">
        <v>691</v>
      </c>
      <c r="D15" s="146">
        <v>627</v>
      </c>
      <c r="E15" s="20">
        <v>789</v>
      </c>
      <c r="F15" s="154">
        <v>852</v>
      </c>
      <c r="G15" s="147">
        <f t="shared" si="0"/>
        <v>0.07984790874524715</v>
      </c>
      <c r="H15"/>
    </row>
    <row r="16" spans="1:8" ht="15">
      <c r="A16" s="145" t="s">
        <v>11</v>
      </c>
      <c r="B16" s="146">
        <v>1175</v>
      </c>
      <c r="C16" s="146">
        <v>1049</v>
      </c>
      <c r="D16" s="146">
        <v>976</v>
      </c>
      <c r="E16" s="20">
        <v>1009</v>
      </c>
      <c r="F16" s="154">
        <v>824</v>
      </c>
      <c r="G16" s="147">
        <f t="shared" si="0"/>
        <v>-0.18334985133795836</v>
      </c>
      <c r="H16"/>
    </row>
    <row r="17" spans="1:8" ht="15">
      <c r="A17" s="145" t="s">
        <v>12</v>
      </c>
      <c r="B17" s="146">
        <v>31</v>
      </c>
      <c r="C17" s="146">
        <v>14</v>
      </c>
      <c r="D17" s="146">
        <v>9</v>
      </c>
      <c r="E17" s="20">
        <v>14</v>
      </c>
      <c r="F17" s="154">
        <v>7</v>
      </c>
      <c r="G17" s="147">
        <f t="shared" si="0"/>
        <v>-0.5</v>
      </c>
      <c r="H17"/>
    </row>
    <row r="18" spans="1:8" ht="15">
      <c r="A18" s="145" t="s">
        <v>13</v>
      </c>
      <c r="B18" s="146">
        <v>2379</v>
      </c>
      <c r="C18" s="146">
        <v>2575</v>
      </c>
      <c r="D18" s="146">
        <v>2587</v>
      </c>
      <c r="E18" s="20">
        <v>2675</v>
      </c>
      <c r="F18" s="154">
        <v>2911</v>
      </c>
      <c r="G18" s="147">
        <f t="shared" si="0"/>
        <v>0.08822429906542056</v>
      </c>
      <c r="H18"/>
    </row>
    <row r="19" spans="1:8" ht="15">
      <c r="A19" s="145" t="s">
        <v>137</v>
      </c>
      <c r="B19" s="146"/>
      <c r="C19" s="146"/>
      <c r="D19" s="146">
        <v>122</v>
      </c>
      <c r="E19" s="20">
        <v>124</v>
      </c>
      <c r="F19" s="154">
        <v>153</v>
      </c>
      <c r="G19" s="147">
        <f t="shared" si="0"/>
        <v>0.23387096774193547</v>
      </c>
      <c r="H19"/>
    </row>
    <row r="20" spans="1:8" ht="15">
      <c r="A20" s="145"/>
      <c r="B20" s="146"/>
      <c r="C20" s="146"/>
      <c r="D20" s="146"/>
      <c r="E20" s="20"/>
      <c r="F20" s="20"/>
      <c r="G20" s="147"/>
      <c r="H20"/>
    </row>
    <row r="21" spans="1:8" ht="15">
      <c r="A21" s="145" t="s">
        <v>14</v>
      </c>
      <c r="B21" s="146">
        <v>5993</v>
      </c>
      <c r="C21" s="146">
        <v>5614</v>
      </c>
      <c r="D21" s="146">
        <v>4777</v>
      </c>
      <c r="E21" s="20">
        <v>4703</v>
      </c>
      <c r="F21" s="154">
        <v>4225</v>
      </c>
      <c r="G21" s="147">
        <f t="shared" si="0"/>
        <v>-0.10163725281735063</v>
      </c>
      <c r="H21"/>
    </row>
    <row r="22" spans="1:8" ht="15">
      <c r="A22" s="145" t="s">
        <v>15</v>
      </c>
      <c r="B22" s="146">
        <v>63711</v>
      </c>
      <c r="C22" s="146">
        <v>62411</v>
      </c>
      <c r="D22" s="146">
        <v>59683</v>
      </c>
      <c r="E22" s="20">
        <v>59689</v>
      </c>
      <c r="F22" s="154">
        <v>60149</v>
      </c>
      <c r="G22" s="147">
        <f t="shared" si="0"/>
        <v>0.007706612608688368</v>
      </c>
      <c r="H22"/>
    </row>
    <row r="23" spans="1:8" ht="15">
      <c r="A23" s="145"/>
      <c r="B23" s="146"/>
      <c r="C23" s="146"/>
      <c r="D23" s="146"/>
      <c r="E23" s="20"/>
      <c r="F23" s="20"/>
      <c r="G23" s="147"/>
      <c r="H23"/>
    </row>
    <row r="24" spans="1:8" ht="15">
      <c r="A24" s="145" t="s">
        <v>16</v>
      </c>
      <c r="B24" s="146">
        <v>22837</v>
      </c>
      <c r="C24" s="146">
        <v>22626</v>
      </c>
      <c r="D24" s="146">
        <v>22055</v>
      </c>
      <c r="E24" s="20">
        <v>22717</v>
      </c>
      <c r="F24" s="154">
        <v>22612</v>
      </c>
      <c r="G24" s="147">
        <f t="shared" si="0"/>
        <v>-0.004622089184311309</v>
      </c>
      <c r="H24"/>
    </row>
    <row r="25" spans="1:8" ht="15">
      <c r="A25" s="145" t="s">
        <v>17</v>
      </c>
      <c r="B25" s="146">
        <v>24837</v>
      </c>
      <c r="C25" s="146">
        <v>24048</v>
      </c>
      <c r="D25" s="146">
        <v>22744</v>
      </c>
      <c r="E25" s="20">
        <v>22945</v>
      </c>
      <c r="F25" s="154">
        <v>23275</v>
      </c>
      <c r="G25" s="147">
        <f t="shared" si="0"/>
        <v>0.014382218348224014</v>
      </c>
      <c r="H25"/>
    </row>
    <row r="26" spans="1:8" ht="15">
      <c r="A26" s="145" t="s">
        <v>20</v>
      </c>
      <c r="B26" s="146">
        <v>21427</v>
      </c>
      <c r="C26" s="146">
        <v>20483</v>
      </c>
      <c r="D26" s="146">
        <v>19133</v>
      </c>
      <c r="E26" s="20">
        <v>19391</v>
      </c>
      <c r="F26" s="154">
        <v>19284</v>
      </c>
      <c r="G26" s="147">
        <f t="shared" si="0"/>
        <v>-0.0055180238254860505</v>
      </c>
      <c r="H26"/>
    </row>
    <row r="27" spans="1:8" ht="15">
      <c r="A27" s="145" t="s">
        <v>138</v>
      </c>
      <c r="B27" s="146">
        <v>16489</v>
      </c>
      <c r="C27" s="146">
        <v>16297</v>
      </c>
      <c r="D27" s="146">
        <v>15889</v>
      </c>
      <c r="E27" s="20">
        <v>15141</v>
      </c>
      <c r="F27" s="154">
        <v>15390</v>
      </c>
      <c r="G27" s="147">
        <f t="shared" si="0"/>
        <v>0.016445413116702993</v>
      </c>
      <c r="H27"/>
    </row>
    <row r="28" spans="1:8" ht="15">
      <c r="A28" s="145"/>
      <c r="B28" s="146"/>
      <c r="C28" s="146"/>
      <c r="D28" s="146"/>
      <c r="E28" s="20"/>
      <c r="F28" s="20"/>
      <c r="G28" s="147"/>
      <c r="H28"/>
    </row>
    <row r="29" spans="1:8" ht="15">
      <c r="A29" s="145" t="s">
        <v>21</v>
      </c>
      <c r="B29" s="146">
        <v>299</v>
      </c>
      <c r="C29" s="146">
        <v>303</v>
      </c>
      <c r="D29" s="146">
        <v>312</v>
      </c>
      <c r="E29" s="20">
        <v>313</v>
      </c>
      <c r="F29" s="154">
        <v>271</v>
      </c>
      <c r="G29" s="147">
        <f t="shared" si="0"/>
        <v>-0.134185303514377</v>
      </c>
      <c r="H29"/>
    </row>
    <row r="30" spans="1:8" ht="15">
      <c r="A30" s="145" t="s">
        <v>139</v>
      </c>
      <c r="B30" s="146">
        <v>696</v>
      </c>
      <c r="C30" s="146">
        <v>594</v>
      </c>
      <c r="D30" s="146">
        <v>500</v>
      </c>
      <c r="E30" s="20">
        <v>409</v>
      </c>
      <c r="F30" s="154">
        <v>363</v>
      </c>
      <c r="G30" s="147">
        <f t="shared" si="0"/>
        <v>-0.11246943765281174</v>
      </c>
      <c r="H30"/>
    </row>
    <row r="31" spans="1:8" ht="15">
      <c r="A31" s="145" t="s">
        <v>22</v>
      </c>
      <c r="B31" s="146">
        <v>1840</v>
      </c>
      <c r="C31" s="146">
        <v>1518</v>
      </c>
      <c r="D31" s="146">
        <v>1488</v>
      </c>
      <c r="E31" s="20">
        <v>1166</v>
      </c>
      <c r="F31" s="154">
        <v>953</v>
      </c>
      <c r="G31" s="147">
        <f t="shared" si="0"/>
        <v>-0.18267581475128644</v>
      </c>
      <c r="H31"/>
    </row>
    <row r="32" spans="1:8" ht="15">
      <c r="A32" s="145" t="s">
        <v>23</v>
      </c>
      <c r="B32" s="146">
        <v>25108</v>
      </c>
      <c r="C32" s="146">
        <v>24467</v>
      </c>
      <c r="D32" s="146">
        <v>22850</v>
      </c>
      <c r="E32" s="20">
        <v>22553</v>
      </c>
      <c r="F32" s="154">
        <v>21998</v>
      </c>
      <c r="G32" s="147">
        <f t="shared" si="0"/>
        <v>-0.024608699507826008</v>
      </c>
      <c r="H32"/>
    </row>
    <row r="33" spans="1:8" ht="15">
      <c r="A33" s="145" t="s">
        <v>24</v>
      </c>
      <c r="B33" s="146">
        <v>22009</v>
      </c>
      <c r="C33" s="146">
        <v>21963</v>
      </c>
      <c r="D33" s="146">
        <v>21026</v>
      </c>
      <c r="E33" s="20">
        <v>21173</v>
      </c>
      <c r="F33" s="154">
        <v>21387</v>
      </c>
      <c r="G33" s="147">
        <f t="shared" si="0"/>
        <v>0.010107212015302508</v>
      </c>
      <c r="H33"/>
    </row>
    <row r="34" spans="1:8" ht="15">
      <c r="A34" s="145" t="s">
        <v>25</v>
      </c>
      <c r="B34" s="146">
        <v>14449</v>
      </c>
      <c r="C34" s="146">
        <v>14092</v>
      </c>
      <c r="D34" s="146">
        <v>13985</v>
      </c>
      <c r="E34" s="20">
        <v>13514</v>
      </c>
      <c r="F34" s="154">
        <v>13170</v>
      </c>
      <c r="G34" s="147">
        <f t="shared" si="0"/>
        <v>-0.02545508361698979</v>
      </c>
      <c r="H34"/>
    </row>
    <row r="35" spans="1:8" ht="15">
      <c r="A35" s="145" t="s">
        <v>37</v>
      </c>
      <c r="B35" s="146">
        <v>1101</v>
      </c>
      <c r="C35" s="146">
        <v>1210</v>
      </c>
      <c r="D35" s="146">
        <v>1165</v>
      </c>
      <c r="E35" s="20">
        <v>992</v>
      </c>
      <c r="F35" s="154">
        <v>1181</v>
      </c>
      <c r="G35" s="147">
        <f>(F35-E35)/E35</f>
        <v>0.1905241935483871</v>
      </c>
      <c r="H35"/>
    </row>
    <row r="36" spans="1:8" ht="15">
      <c r="A36" s="145" t="s">
        <v>140</v>
      </c>
      <c r="B36" s="146">
        <v>3528</v>
      </c>
      <c r="C36" s="146">
        <v>3567</v>
      </c>
      <c r="D36" s="146">
        <v>3300</v>
      </c>
      <c r="E36" s="20">
        <v>3162</v>
      </c>
      <c r="F36" s="154">
        <v>3363</v>
      </c>
      <c r="G36" s="147">
        <f t="shared" si="0"/>
        <v>0.0635673624288425</v>
      </c>
      <c r="H36"/>
    </row>
    <row r="37" spans="1:8" ht="15">
      <c r="A37" s="145"/>
      <c r="B37" s="146"/>
      <c r="C37" s="146"/>
      <c r="D37" s="146"/>
      <c r="E37" s="20"/>
      <c r="F37" s="20"/>
      <c r="G37" s="147"/>
      <c r="H37"/>
    </row>
    <row r="38" spans="1:8" ht="15">
      <c r="A38" s="19" t="s">
        <v>141</v>
      </c>
      <c r="B38" s="146"/>
      <c r="C38" s="146"/>
      <c r="D38" s="146"/>
      <c r="E38" s="20">
        <v>875</v>
      </c>
      <c r="F38" s="154">
        <v>2799</v>
      </c>
      <c r="G38" s="147">
        <f t="shared" si="0"/>
        <v>2.198857142857143</v>
      </c>
      <c r="H38"/>
    </row>
    <row r="39" spans="1:8" ht="15">
      <c r="A39" s="145" t="s">
        <v>26</v>
      </c>
      <c r="B39" s="146">
        <v>18329</v>
      </c>
      <c r="C39" s="146">
        <v>18478</v>
      </c>
      <c r="D39" s="146">
        <v>18266</v>
      </c>
      <c r="E39" s="20">
        <v>19002</v>
      </c>
      <c r="F39" s="154">
        <v>20135</v>
      </c>
      <c r="G39" s="147">
        <f t="shared" si="0"/>
        <v>0.05962530259972634</v>
      </c>
      <c r="H39"/>
    </row>
    <row r="40" spans="1:8" ht="15">
      <c r="A40" s="145" t="s">
        <v>27</v>
      </c>
      <c r="B40" s="146">
        <v>13413</v>
      </c>
      <c r="C40" s="146">
        <v>13992</v>
      </c>
      <c r="D40" s="146">
        <v>13613</v>
      </c>
      <c r="E40" s="20">
        <v>13783</v>
      </c>
      <c r="F40" s="154">
        <v>14032</v>
      </c>
      <c r="G40" s="147">
        <f t="shared" si="0"/>
        <v>0.018065733149532033</v>
      </c>
      <c r="H40"/>
    </row>
    <row r="41" spans="1:8" ht="15">
      <c r="A41" s="145" t="s">
        <v>28</v>
      </c>
      <c r="B41" s="146">
        <v>7118</v>
      </c>
      <c r="C41" s="146">
        <v>7543</v>
      </c>
      <c r="D41" s="146">
        <v>7319</v>
      </c>
      <c r="E41" s="20">
        <v>7860</v>
      </c>
      <c r="F41" s="154">
        <v>7796</v>
      </c>
      <c r="G41" s="147">
        <f t="shared" si="0"/>
        <v>-0.008142493638676845</v>
      </c>
      <c r="H41"/>
    </row>
    <row r="42" spans="1:8" ht="15">
      <c r="A42" s="145" t="s">
        <v>29</v>
      </c>
      <c r="B42" s="146">
        <v>10135</v>
      </c>
      <c r="C42" s="146">
        <v>10536</v>
      </c>
      <c r="D42" s="146">
        <v>10192</v>
      </c>
      <c r="E42" s="20">
        <v>9675</v>
      </c>
      <c r="F42" s="154">
        <v>9748</v>
      </c>
      <c r="G42" s="147">
        <f t="shared" si="0"/>
        <v>0.007545219638242894</v>
      </c>
      <c r="H42"/>
    </row>
    <row r="43" spans="1:8" ht="15">
      <c r="A43" s="145" t="s">
        <v>142</v>
      </c>
      <c r="B43" s="146">
        <v>18124</v>
      </c>
      <c r="C43" s="146">
        <v>17520</v>
      </c>
      <c r="D43" s="146">
        <v>16670</v>
      </c>
      <c r="E43" s="20">
        <v>16172</v>
      </c>
      <c r="F43" s="154">
        <v>15370</v>
      </c>
      <c r="G43" s="147">
        <f t="shared" si="0"/>
        <v>-0.04959188721246599</v>
      </c>
      <c r="H43"/>
    </row>
    <row r="44" spans="1:8" ht="15">
      <c r="A44" s="145" t="s">
        <v>32</v>
      </c>
      <c r="B44" s="146">
        <v>5258</v>
      </c>
      <c r="C44" s="146">
        <v>4897</v>
      </c>
      <c r="D44" s="146">
        <v>4282</v>
      </c>
      <c r="E44" s="20">
        <v>3649</v>
      </c>
      <c r="F44" s="154">
        <v>3211</v>
      </c>
      <c r="G44" s="147">
        <f t="shared" si="0"/>
        <v>-0.12003288572211565</v>
      </c>
      <c r="H44"/>
    </row>
    <row r="45" spans="1:8" ht="15">
      <c r="A45" s="145"/>
      <c r="B45" s="146"/>
      <c r="C45" s="146"/>
      <c r="D45" s="146"/>
      <c r="E45" s="20"/>
      <c r="F45" s="20"/>
      <c r="G45" s="147"/>
      <c r="H45"/>
    </row>
    <row r="46" spans="1:8" ht="15">
      <c r="A46" s="145" t="s">
        <v>33</v>
      </c>
      <c r="B46" s="146">
        <v>20944</v>
      </c>
      <c r="C46" s="146">
        <v>20172</v>
      </c>
      <c r="D46" s="146">
        <v>19728</v>
      </c>
      <c r="E46" s="20">
        <v>20119</v>
      </c>
      <c r="F46" s="154">
        <v>20647</v>
      </c>
      <c r="G46" s="147">
        <f t="shared" si="0"/>
        <v>0.026243849097867686</v>
      </c>
      <c r="H46"/>
    </row>
    <row r="47" spans="1:8" ht="15">
      <c r="A47" s="145" t="s">
        <v>34</v>
      </c>
      <c r="B47" s="146">
        <v>3793</v>
      </c>
      <c r="C47" s="146">
        <v>4169</v>
      </c>
      <c r="D47" s="146">
        <v>4172</v>
      </c>
      <c r="E47" s="20">
        <v>4531</v>
      </c>
      <c r="F47" s="154">
        <v>4691</v>
      </c>
      <c r="G47" s="147">
        <f t="shared" si="0"/>
        <v>0.03531229309203266</v>
      </c>
      <c r="H47"/>
    </row>
    <row r="48" spans="1:8" ht="15">
      <c r="A48" s="145" t="s">
        <v>35</v>
      </c>
      <c r="B48" s="146">
        <v>8456</v>
      </c>
      <c r="C48" s="146">
        <v>8677</v>
      </c>
      <c r="D48" s="146">
        <v>9111</v>
      </c>
      <c r="E48" s="20">
        <v>9576</v>
      </c>
      <c r="F48" s="154">
        <v>10301</v>
      </c>
      <c r="G48" s="147">
        <f t="shared" si="0"/>
        <v>0.07571010860484545</v>
      </c>
      <c r="H48"/>
    </row>
    <row r="49" spans="1:8" ht="15">
      <c r="A49" s="145"/>
      <c r="B49" s="146"/>
      <c r="C49" s="146"/>
      <c r="D49" s="146"/>
      <c r="E49" s="20"/>
      <c r="F49" s="20"/>
      <c r="G49" s="147"/>
      <c r="H49"/>
    </row>
    <row r="50" spans="1:8" ht="15">
      <c r="A50" s="145" t="s">
        <v>36</v>
      </c>
      <c r="B50" s="146">
        <v>16650</v>
      </c>
      <c r="C50" s="146">
        <v>16770</v>
      </c>
      <c r="D50" s="146">
        <v>16675</v>
      </c>
      <c r="E50" s="20">
        <v>16887</v>
      </c>
      <c r="F50" s="154">
        <v>17174</v>
      </c>
      <c r="G50" s="147">
        <f t="shared" si="0"/>
        <v>0.01699532184520637</v>
      </c>
      <c r="H50"/>
    </row>
    <row r="51" spans="1:8" ht="15">
      <c r="A51" s="148"/>
      <c r="B51" s="149"/>
      <c r="C51" s="149"/>
      <c r="D51" s="149"/>
      <c r="E51" s="20"/>
      <c r="F51" s="20"/>
      <c r="G51" s="147"/>
      <c r="H51"/>
    </row>
    <row r="52" spans="1:8" ht="15">
      <c r="A52" s="148" t="s">
        <v>38</v>
      </c>
      <c r="B52" s="149">
        <v>473060</v>
      </c>
      <c r="C52" s="149">
        <v>466057</v>
      </c>
      <c r="D52" s="149">
        <v>447184</v>
      </c>
      <c r="E52" s="21">
        <f>SUM(E7:E50)</f>
        <v>448152</v>
      </c>
      <c r="F52" s="21">
        <f>SUM(F7:F50)</f>
        <v>452565</v>
      </c>
      <c r="G52" s="150">
        <f t="shared" si="0"/>
        <v>0.009847105446366411</v>
      </c>
      <c r="H52"/>
    </row>
    <row r="53" spans="1:8" ht="15">
      <c r="A53" s="145"/>
      <c r="B53" s="146"/>
      <c r="C53" s="146"/>
      <c r="D53" s="146"/>
      <c r="E53" s="20"/>
      <c r="F53" s="20"/>
      <c r="G53" s="147"/>
      <c r="H53"/>
    </row>
    <row r="54" spans="1:8" ht="15">
      <c r="A54" s="145" t="s">
        <v>143</v>
      </c>
      <c r="B54" s="146">
        <v>20112</v>
      </c>
      <c r="C54" s="146">
        <v>19231</v>
      </c>
      <c r="D54" s="146">
        <v>17828</v>
      </c>
      <c r="E54" s="20">
        <v>17011</v>
      </c>
      <c r="F54" s="154">
        <v>20226</v>
      </c>
      <c r="G54" s="147">
        <f t="shared" si="0"/>
        <v>0.1889953559461525</v>
      </c>
      <c r="H54"/>
    </row>
    <row r="55" spans="1:8" ht="15">
      <c r="A55" s="145" t="s">
        <v>144</v>
      </c>
      <c r="B55" s="146">
        <v>222</v>
      </c>
      <c r="C55" s="146">
        <v>218</v>
      </c>
      <c r="D55" s="146">
        <v>207</v>
      </c>
      <c r="E55" s="20">
        <v>133</v>
      </c>
      <c r="F55" s="154">
        <v>146</v>
      </c>
      <c r="G55" s="147">
        <f t="shared" si="0"/>
        <v>0.09774436090225563</v>
      </c>
      <c r="H55"/>
    </row>
    <row r="56" spans="1:8" ht="15">
      <c r="A56" s="145" t="s">
        <v>145</v>
      </c>
      <c r="B56" s="146">
        <v>8899</v>
      </c>
      <c r="C56" s="146">
        <v>9255</v>
      </c>
      <c r="D56" s="146">
        <v>8331</v>
      </c>
      <c r="E56" s="20">
        <v>8363</v>
      </c>
      <c r="F56" s="154">
        <v>9045</v>
      </c>
      <c r="G56" s="147">
        <f t="shared" si="0"/>
        <v>0.08154968312806408</v>
      </c>
      <c r="H56"/>
    </row>
    <row r="57" spans="1:8" ht="15">
      <c r="A57" s="145" t="s">
        <v>146</v>
      </c>
      <c r="B57" s="146">
        <v>403</v>
      </c>
      <c r="C57" s="146">
        <v>412</v>
      </c>
      <c r="D57" s="146">
        <v>355</v>
      </c>
      <c r="E57" s="20">
        <v>345</v>
      </c>
      <c r="F57" s="154">
        <v>482</v>
      </c>
      <c r="G57" s="147">
        <f t="shared" si="0"/>
        <v>0.39710144927536234</v>
      </c>
      <c r="H57"/>
    </row>
    <row r="58" spans="1:8" ht="15">
      <c r="A58" s="145" t="s">
        <v>147</v>
      </c>
      <c r="B58" s="146">
        <v>16</v>
      </c>
      <c r="C58" s="146">
        <v>14</v>
      </c>
      <c r="D58" s="146">
        <v>9</v>
      </c>
      <c r="E58" s="20">
        <v>12</v>
      </c>
      <c r="F58" s="154">
        <v>6</v>
      </c>
      <c r="G58" s="147">
        <f t="shared" si="0"/>
        <v>-0.5</v>
      </c>
      <c r="H58"/>
    </row>
    <row r="59" spans="1:8" ht="15">
      <c r="A59" s="145" t="s">
        <v>148</v>
      </c>
      <c r="B59" s="146">
        <v>1386</v>
      </c>
      <c r="C59" s="146">
        <v>1633</v>
      </c>
      <c r="D59" s="146">
        <v>1526</v>
      </c>
      <c r="E59" s="20">
        <v>1486</v>
      </c>
      <c r="F59" s="154">
        <v>1945</v>
      </c>
      <c r="G59" s="147">
        <f t="shared" si="0"/>
        <v>0.3088829071332436</v>
      </c>
      <c r="H59"/>
    </row>
    <row r="60" spans="1:8" ht="15">
      <c r="A60" s="145" t="s">
        <v>149</v>
      </c>
      <c r="B60" s="146"/>
      <c r="C60" s="146"/>
      <c r="D60" s="146">
        <v>67</v>
      </c>
      <c r="E60" s="20">
        <v>66</v>
      </c>
      <c r="F60" s="154">
        <v>94</v>
      </c>
      <c r="G60" s="147">
        <f t="shared" si="0"/>
        <v>0.42424242424242425</v>
      </c>
      <c r="H60"/>
    </row>
    <row r="61" spans="1:8" ht="15">
      <c r="A61" s="148"/>
      <c r="B61" s="149"/>
      <c r="C61" s="149"/>
      <c r="D61" s="149"/>
      <c r="E61" s="20"/>
      <c r="F61" s="20"/>
      <c r="G61" s="147"/>
      <c r="H61"/>
    </row>
    <row r="62" spans="1:8" ht="15">
      <c r="A62" s="151" t="s">
        <v>44</v>
      </c>
      <c r="B62" s="152">
        <v>504098</v>
      </c>
      <c r="C62" s="152">
        <v>496820</v>
      </c>
      <c r="D62" s="152">
        <v>475507</v>
      </c>
      <c r="E62" s="153">
        <f>E52+SUM(E54:E60)</f>
        <v>475568</v>
      </c>
      <c r="F62" s="153">
        <f>SUM(F52:F60)</f>
        <v>484509</v>
      </c>
      <c r="G62" s="150">
        <f t="shared" si="0"/>
        <v>0.01880067624398614</v>
      </c>
      <c r="H62"/>
    </row>
    <row r="63" spans="1:8" ht="15">
      <c r="A63" s="145"/>
      <c r="B63" s="146"/>
      <c r="C63" s="146"/>
      <c r="D63" s="146"/>
      <c r="E63" s="146"/>
      <c r="H63" s="145"/>
    </row>
    <row r="64" spans="1:8" ht="15">
      <c r="A64" s="145"/>
      <c r="B64" s="146"/>
      <c r="C64" s="146"/>
      <c r="D64" s="146"/>
      <c r="E64" s="146"/>
      <c r="F64" s="154"/>
      <c r="G64" s="154"/>
      <c r="H64" s="145"/>
    </row>
    <row r="65" spans="1:8" ht="15">
      <c r="A65" s="145"/>
      <c r="B65" s="146"/>
      <c r="C65" s="146"/>
      <c r="D65" s="146"/>
      <c r="E65" s="146"/>
      <c r="H65" s="145"/>
    </row>
    <row r="66" spans="1:8" ht="15">
      <c r="A66" s="145"/>
      <c r="B66" s="146"/>
      <c r="C66" s="146"/>
      <c r="D66" s="146"/>
      <c r="E66" s="146"/>
      <c r="H66" s="145"/>
    </row>
    <row r="67" spans="1:8" ht="15">
      <c r="A67" s="145"/>
      <c r="B67" s="146"/>
      <c r="C67" s="146"/>
      <c r="D67" s="146"/>
      <c r="E67" s="146"/>
      <c r="H67" s="145"/>
    </row>
    <row r="68" spans="1:8" ht="15">
      <c r="A68" s="145"/>
      <c r="B68" s="146"/>
      <c r="C68" s="146"/>
      <c r="D68" s="146"/>
      <c r="E68" s="146"/>
      <c r="H68" s="145"/>
    </row>
    <row r="69" spans="1:8" ht="15">
      <c r="A69" s="145"/>
      <c r="B69" s="146"/>
      <c r="C69" s="146"/>
      <c r="D69" s="146"/>
      <c r="E69" s="146"/>
      <c r="H69" s="145"/>
    </row>
    <row r="70" spans="1:8" ht="15">
      <c r="A70" s="145"/>
      <c r="B70" s="146"/>
      <c r="C70" s="146"/>
      <c r="D70" s="146"/>
      <c r="E70" s="146"/>
      <c r="H70" s="145"/>
    </row>
    <row r="71" spans="1:8" ht="15">
      <c r="A71" s="145"/>
      <c r="B71" s="146"/>
      <c r="C71" s="146"/>
      <c r="D71" s="146"/>
      <c r="E71" s="146"/>
      <c r="H71" s="145"/>
    </row>
    <row r="72" spans="1:8" ht="15">
      <c r="A72" s="145"/>
      <c r="B72" s="146"/>
      <c r="C72" s="146"/>
      <c r="D72" s="146"/>
      <c r="E72" s="146"/>
      <c r="H72" s="145"/>
    </row>
    <row r="73" spans="1:8" ht="15">
      <c r="A73" s="145"/>
      <c r="B73" s="146"/>
      <c r="C73" s="146"/>
      <c r="D73" s="146"/>
      <c r="E73" s="146"/>
      <c r="H73" s="145"/>
    </row>
    <row r="74" spans="1:8" ht="15">
      <c r="A74" s="145"/>
      <c r="B74" s="146"/>
      <c r="C74" s="146"/>
      <c r="D74" s="146"/>
      <c r="E74" s="146"/>
      <c r="H74" s="145"/>
    </row>
    <row r="75" spans="1:8" ht="15">
      <c r="A75" s="145"/>
      <c r="B75" s="146"/>
      <c r="C75" s="146"/>
      <c r="D75" s="146"/>
      <c r="E75" s="146"/>
      <c r="H75" s="145"/>
    </row>
    <row r="76" spans="1:8" ht="15">
      <c r="A76" s="145"/>
      <c r="B76" s="146"/>
      <c r="C76" s="146"/>
      <c r="D76" s="146"/>
      <c r="E76" s="146"/>
      <c r="H76" s="14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0" customWidth="1"/>
    <col min="2" max="6" width="9.140625" style="3" customWidth="1"/>
    <col min="7" max="7" width="9.421875" style="0" bestFit="1" customWidth="1"/>
  </cols>
  <sheetData>
    <row r="1" ht="15">
      <c r="A1" s="43" t="s">
        <v>319</v>
      </c>
    </row>
    <row r="3" spans="1:5" ht="15">
      <c r="A3" s="11" t="s">
        <v>0</v>
      </c>
      <c r="B3" s="13"/>
      <c r="C3" s="13"/>
      <c r="D3" s="13"/>
      <c r="E3" s="13"/>
    </row>
    <row r="4" spans="1:6" s="53" customFormat="1" ht="15">
      <c r="A4" s="51"/>
      <c r="B4" s="51" t="s">
        <v>320</v>
      </c>
      <c r="C4" s="51"/>
      <c r="D4" s="51"/>
      <c r="E4" s="52"/>
      <c r="F4" s="52"/>
    </row>
    <row r="5" spans="1:6" ht="15">
      <c r="A5" s="5" t="s">
        <v>3</v>
      </c>
      <c r="B5" s="6">
        <v>1996</v>
      </c>
      <c r="C5" s="6">
        <v>1997</v>
      </c>
      <c r="D5" s="7">
        <v>1998</v>
      </c>
      <c r="E5" s="7">
        <v>1999</v>
      </c>
      <c r="F5" s="5">
        <v>2000</v>
      </c>
    </row>
    <row r="6" spans="1:6" ht="15">
      <c r="A6" t="s">
        <v>4</v>
      </c>
      <c r="B6" s="3">
        <v>100</v>
      </c>
      <c r="C6" s="3">
        <v>100</v>
      </c>
      <c r="D6" s="46">
        <v>93.33333333333333</v>
      </c>
      <c r="E6" s="3">
        <v>100</v>
      </c>
      <c r="F6" s="127">
        <v>100</v>
      </c>
    </row>
    <row r="7" spans="1:6" ht="15">
      <c r="A7" t="s">
        <v>5</v>
      </c>
      <c r="B7" s="3">
        <v>68</v>
      </c>
      <c r="C7" s="3">
        <v>68</v>
      </c>
      <c r="D7" s="46">
        <v>67.06674473067916</v>
      </c>
      <c r="E7" s="46">
        <v>67.48532085481804</v>
      </c>
      <c r="F7" s="154">
        <v>68.43284130131453</v>
      </c>
    </row>
    <row r="8" spans="1:6" ht="15">
      <c r="A8" t="s">
        <v>6</v>
      </c>
      <c r="B8" s="3">
        <v>74</v>
      </c>
      <c r="C8" s="3">
        <v>79</v>
      </c>
      <c r="D8" s="46">
        <v>82.8317817709461</v>
      </c>
      <c r="E8" s="46">
        <v>81.17342130065975</v>
      </c>
      <c r="F8" s="154">
        <v>88.16120906801007</v>
      </c>
    </row>
    <row r="9" spans="1:6" ht="15">
      <c r="A9" t="s">
        <v>7</v>
      </c>
      <c r="B9" s="3">
        <v>95</v>
      </c>
      <c r="C9" s="3">
        <v>98</v>
      </c>
      <c r="D9" s="46">
        <v>100</v>
      </c>
      <c r="E9" s="46">
        <v>98</v>
      </c>
      <c r="F9" s="154">
        <v>100</v>
      </c>
    </row>
    <row r="10" spans="1:6" ht="15">
      <c r="A10" t="s">
        <v>8</v>
      </c>
      <c r="B10" s="3">
        <v>90</v>
      </c>
      <c r="C10" s="3">
        <v>89</v>
      </c>
      <c r="D10" s="46">
        <v>91.8918918918919</v>
      </c>
      <c r="E10" s="46">
        <v>89.85507246376811</v>
      </c>
      <c r="F10" s="154">
        <v>83</v>
      </c>
    </row>
    <row r="11" spans="1:6" ht="15">
      <c r="A11" t="s">
        <v>9</v>
      </c>
      <c r="B11" s="3">
        <v>78</v>
      </c>
      <c r="C11" s="3">
        <v>79</v>
      </c>
      <c r="D11" s="46">
        <v>81.24362895005098</v>
      </c>
      <c r="E11" s="46">
        <v>80.69804336329985</v>
      </c>
      <c r="F11" s="154">
        <v>77.81155015197568</v>
      </c>
    </row>
    <row r="12" spans="1:6" ht="15">
      <c r="A12" t="s">
        <v>10</v>
      </c>
      <c r="B12" s="3">
        <v>73</v>
      </c>
      <c r="C12" s="3">
        <v>80</v>
      </c>
      <c r="D12" s="46">
        <v>79.60199004975125</v>
      </c>
      <c r="E12" s="46">
        <v>82.5</v>
      </c>
      <c r="F12" s="154">
        <v>90.47619047619048</v>
      </c>
    </row>
    <row r="13" spans="1:6" ht="15">
      <c r="A13" t="s">
        <v>11</v>
      </c>
      <c r="B13" s="3">
        <v>82</v>
      </c>
      <c r="C13" s="3">
        <v>83</v>
      </c>
      <c r="D13" s="46">
        <v>78.87323943661971</v>
      </c>
      <c r="E13" s="46">
        <v>85</v>
      </c>
      <c r="F13" s="154">
        <v>91.30434782608695</v>
      </c>
    </row>
    <row r="14" spans="1:6" ht="15">
      <c r="A14" t="s">
        <v>12</v>
      </c>
      <c r="B14" s="3">
        <v>100</v>
      </c>
      <c r="C14" s="3">
        <v>95</v>
      </c>
      <c r="D14" s="46">
        <v>100</v>
      </c>
      <c r="E14" s="46">
        <v>81.25</v>
      </c>
      <c r="F14" s="154">
        <v>100</v>
      </c>
    </row>
    <row r="15" spans="1:6" ht="15">
      <c r="A15" t="s">
        <v>13</v>
      </c>
      <c r="B15" s="3">
        <v>76</v>
      </c>
      <c r="C15" s="3">
        <v>76</v>
      </c>
      <c r="D15" s="46">
        <v>75.74370709382151</v>
      </c>
      <c r="E15" s="46">
        <v>79.1044776119403</v>
      </c>
      <c r="F15" s="154">
        <v>84.39306358381504</v>
      </c>
    </row>
    <row r="16" spans="5:6" ht="15">
      <c r="E16" s="46"/>
      <c r="F16" s="154"/>
    </row>
    <row r="17" spans="1:6" ht="15">
      <c r="A17" t="s">
        <v>14</v>
      </c>
      <c r="B17" s="3">
        <v>68</v>
      </c>
      <c r="C17" s="3">
        <v>70</v>
      </c>
      <c r="D17" s="46">
        <v>68.74340021119323</v>
      </c>
      <c r="E17" s="46">
        <v>68.19329246303643</v>
      </c>
      <c r="F17" s="154">
        <v>65.06986027944112</v>
      </c>
    </row>
    <row r="18" spans="1:6" ht="15">
      <c r="A18" t="s">
        <v>15</v>
      </c>
      <c r="B18" s="3">
        <v>67</v>
      </c>
      <c r="C18" s="3">
        <v>68</v>
      </c>
      <c r="D18" s="46">
        <v>68.29039117748876</v>
      </c>
      <c r="E18" s="46">
        <v>68.77432877532688</v>
      </c>
      <c r="F18" s="154">
        <v>67.21311475409836</v>
      </c>
    </row>
    <row r="19" spans="5:6" ht="15">
      <c r="E19" s="46"/>
      <c r="F19" s="154"/>
    </row>
    <row r="20" spans="1:6" ht="15">
      <c r="A20" t="s">
        <v>16</v>
      </c>
      <c r="B20" s="3">
        <v>66</v>
      </c>
      <c r="C20" s="3">
        <v>65</v>
      </c>
      <c r="D20" s="46">
        <v>63.89354014276901</v>
      </c>
      <c r="E20" s="46">
        <v>65.85888712834375</v>
      </c>
      <c r="F20" s="154">
        <v>56.86900958466453</v>
      </c>
    </row>
    <row r="21" spans="1:6" ht="15">
      <c r="A21" t="s">
        <v>17</v>
      </c>
      <c r="B21" s="3">
        <v>72</v>
      </c>
      <c r="C21" s="3">
        <v>71</v>
      </c>
      <c r="D21" s="46">
        <v>71.77565028901735</v>
      </c>
      <c r="E21" s="46">
        <v>72.09457526932978</v>
      </c>
      <c r="F21" s="154">
        <v>72.0655487804878</v>
      </c>
    </row>
    <row r="22" spans="1:6" ht="15">
      <c r="A22" t="s">
        <v>19</v>
      </c>
      <c r="B22" s="3">
        <v>61</v>
      </c>
      <c r="C22" s="3">
        <v>61</v>
      </c>
      <c r="D22" s="46">
        <v>63.44628695025234</v>
      </c>
      <c r="E22" s="46">
        <v>60.71199486850545</v>
      </c>
      <c r="F22" s="154">
        <v>63.81418092909536</v>
      </c>
    </row>
    <row r="23" spans="1:6" ht="15">
      <c r="A23" t="s">
        <v>20</v>
      </c>
      <c r="B23" s="3">
        <v>69</v>
      </c>
      <c r="C23" s="3">
        <v>69</v>
      </c>
      <c r="D23" s="46">
        <v>70.7660057646956</v>
      </c>
      <c r="E23" s="46">
        <v>70.3219696969697</v>
      </c>
      <c r="F23" s="154">
        <v>62.144420131291035</v>
      </c>
    </row>
    <row r="24" spans="5:6" ht="15">
      <c r="E24" s="46"/>
      <c r="F24" s="154"/>
    </row>
    <row r="25" spans="1:6" ht="15">
      <c r="A25" t="s">
        <v>21</v>
      </c>
      <c r="B25" s="3">
        <v>78</v>
      </c>
      <c r="C25" s="3">
        <v>77</v>
      </c>
      <c r="D25" s="46">
        <v>78.19548872180451</v>
      </c>
      <c r="E25" s="46">
        <v>74.00881057268722</v>
      </c>
      <c r="F25" s="154">
        <v>70.4225352112676</v>
      </c>
    </row>
    <row r="26" spans="1:6" ht="15">
      <c r="A26" t="s">
        <v>22</v>
      </c>
      <c r="B26" s="3">
        <v>67</v>
      </c>
      <c r="C26" s="3">
        <v>71</v>
      </c>
      <c r="D26" s="46">
        <v>74.41176470588235</v>
      </c>
      <c r="E26" s="46">
        <v>74.19354838709677</v>
      </c>
      <c r="F26" s="154">
        <v>74.37185929648241</v>
      </c>
    </row>
    <row r="27" spans="1:6" ht="15">
      <c r="A27" t="s">
        <v>23</v>
      </c>
      <c r="B27" s="3">
        <v>72</v>
      </c>
      <c r="C27" s="3">
        <v>72</v>
      </c>
      <c r="D27" s="46">
        <v>73.72288728220931</v>
      </c>
      <c r="E27" s="46">
        <v>72.94905827329036</v>
      </c>
      <c r="F27" s="154">
        <v>67.9920477137177</v>
      </c>
    </row>
    <row r="28" spans="1:6" ht="15">
      <c r="A28" t="s">
        <v>24</v>
      </c>
      <c r="B28" s="3">
        <v>71</v>
      </c>
      <c r="C28" s="3">
        <v>74</v>
      </c>
      <c r="D28" s="46">
        <v>72.44137183136776</v>
      </c>
      <c r="E28" s="46">
        <v>75.31083481349911</v>
      </c>
      <c r="F28" s="154">
        <v>60.05089058524173</v>
      </c>
    </row>
    <row r="29" spans="1:6" ht="15">
      <c r="A29" t="s">
        <v>25</v>
      </c>
      <c r="B29" s="3">
        <v>69</v>
      </c>
      <c r="C29" s="3">
        <v>70</v>
      </c>
      <c r="D29" s="46">
        <v>71.7065676609909</v>
      </c>
      <c r="E29" s="46">
        <v>75.0632911392405</v>
      </c>
      <c r="F29" s="154">
        <v>79.15057915057915</v>
      </c>
    </row>
    <row r="30" spans="1:6" ht="15">
      <c r="A30" t="s">
        <v>37</v>
      </c>
      <c r="B30" s="3">
        <v>63</v>
      </c>
      <c r="C30" s="3">
        <v>63</v>
      </c>
      <c r="D30" s="46">
        <v>62.76991809381981</v>
      </c>
      <c r="E30" s="46">
        <v>65.65507031828275</v>
      </c>
      <c r="F30" s="154">
        <v>56.75675675675676</v>
      </c>
    </row>
    <row r="31" spans="5:6" ht="15">
      <c r="E31" s="46"/>
      <c r="F31" s="154"/>
    </row>
    <row r="32" spans="1:6" ht="15">
      <c r="A32" t="s">
        <v>26</v>
      </c>
      <c r="B32" s="3">
        <v>67</v>
      </c>
      <c r="C32" s="3">
        <v>65</v>
      </c>
      <c r="D32" s="46">
        <v>65.79982517482517</v>
      </c>
      <c r="E32" s="46">
        <v>67.86373896983378</v>
      </c>
      <c r="F32" s="154">
        <v>64.85523385300668</v>
      </c>
    </row>
    <row r="33" spans="1:6" ht="15">
      <c r="A33" t="s">
        <v>27</v>
      </c>
      <c r="B33" s="3">
        <v>69</v>
      </c>
      <c r="C33" s="3">
        <v>69</v>
      </c>
      <c r="D33" s="46">
        <v>68.83720930232559</v>
      </c>
      <c r="E33" s="46">
        <v>67.53670473083197</v>
      </c>
      <c r="F33" s="154">
        <v>76.43979057591623</v>
      </c>
    </row>
    <row r="34" spans="1:6" ht="15">
      <c r="A34" t="s">
        <v>28</v>
      </c>
      <c r="B34" s="3">
        <v>65</v>
      </c>
      <c r="C34" s="3">
        <v>67</v>
      </c>
      <c r="D34" s="46">
        <v>67.3697270471464</v>
      </c>
      <c r="E34" s="46">
        <v>70.86256706562114</v>
      </c>
      <c r="F34" s="154">
        <v>68.71794871794872</v>
      </c>
    </row>
    <row r="35" spans="1:6" ht="15">
      <c r="A35" t="s">
        <v>29</v>
      </c>
      <c r="B35" s="3">
        <v>56</v>
      </c>
      <c r="C35" s="3">
        <v>54</v>
      </c>
      <c r="D35" s="46">
        <v>56.94444444444444</v>
      </c>
      <c r="E35" s="46">
        <v>55.0561797752809</v>
      </c>
      <c r="F35" s="154">
        <v>78.26086956521739</v>
      </c>
    </row>
    <row r="36" spans="1:6" ht="15">
      <c r="A36" t="s">
        <v>30</v>
      </c>
      <c r="B36" s="3">
        <v>70</v>
      </c>
      <c r="C36" s="3">
        <v>74</v>
      </c>
      <c r="D36" s="46">
        <v>73.63021683376078</v>
      </c>
      <c r="E36" s="46">
        <v>75.50200803212851</v>
      </c>
      <c r="F36" s="154">
        <v>72.3342939481268</v>
      </c>
    </row>
    <row r="37" spans="1:6" ht="15">
      <c r="A37" t="s">
        <v>31</v>
      </c>
      <c r="B37" s="3">
        <v>71</v>
      </c>
      <c r="C37" s="3">
        <v>64</v>
      </c>
      <c r="D37" s="46">
        <v>73.26406487582362</v>
      </c>
      <c r="E37" s="46">
        <v>73.43203230148049</v>
      </c>
      <c r="F37" s="154">
        <v>71.95477753464624</v>
      </c>
    </row>
    <row r="38" spans="1:6" ht="15">
      <c r="A38" t="s">
        <v>32</v>
      </c>
      <c r="B38" s="3">
        <v>59</v>
      </c>
      <c r="C38" s="3">
        <v>60</v>
      </c>
      <c r="D38" s="46">
        <v>61.82965299684543</v>
      </c>
      <c r="E38" s="46">
        <v>64.21161825726142</v>
      </c>
      <c r="F38" s="154">
        <v>63.91752577319587</v>
      </c>
    </row>
    <row r="39" spans="5:6" ht="15">
      <c r="E39" s="46"/>
      <c r="F39" s="154"/>
    </row>
    <row r="40" spans="1:6" ht="15">
      <c r="A40" t="s">
        <v>33</v>
      </c>
      <c r="B40" s="3">
        <v>80</v>
      </c>
      <c r="C40" s="3">
        <v>80</v>
      </c>
      <c r="D40" s="46">
        <v>82.25828634300646</v>
      </c>
      <c r="E40" s="46">
        <v>80.87298359766842</v>
      </c>
      <c r="F40" s="154">
        <v>85.51129155036793</v>
      </c>
    </row>
    <row r="41" spans="1:6" ht="15">
      <c r="A41" t="s">
        <v>34</v>
      </c>
      <c r="B41" s="3">
        <v>78</v>
      </c>
      <c r="C41" s="3">
        <v>74</v>
      </c>
      <c r="D41" s="46">
        <v>76.71480144404332</v>
      </c>
      <c r="E41" s="46">
        <v>77.7513855898654</v>
      </c>
      <c r="F41" s="154">
        <v>78.94736842105263</v>
      </c>
    </row>
    <row r="42" spans="1:6" ht="15">
      <c r="A42" t="s">
        <v>35</v>
      </c>
      <c r="B42" s="3">
        <v>92</v>
      </c>
      <c r="C42" s="3">
        <v>95</v>
      </c>
      <c r="D42" s="46">
        <v>92.95352323838081</v>
      </c>
      <c r="E42" s="46">
        <v>93.01848049281314</v>
      </c>
      <c r="F42" s="154">
        <v>92</v>
      </c>
    </row>
    <row r="43" spans="5:6" ht="15">
      <c r="E43" s="46"/>
      <c r="F43" s="154"/>
    </row>
    <row r="44" spans="1:6" ht="15">
      <c r="A44" t="s">
        <v>36</v>
      </c>
      <c r="B44" s="3">
        <v>51</v>
      </c>
      <c r="C44" s="3">
        <v>56</v>
      </c>
      <c r="D44" s="46">
        <v>53.56353591160221</v>
      </c>
      <c r="E44" s="46">
        <v>58.724100327153764</v>
      </c>
      <c r="F44" s="154">
        <v>68.75</v>
      </c>
    </row>
    <row r="45" spans="5:6" ht="15">
      <c r="E45" s="46"/>
      <c r="F45" s="154"/>
    </row>
    <row r="46" spans="1:6" ht="15">
      <c r="A46" s="18" t="s">
        <v>38</v>
      </c>
      <c r="B46" s="49">
        <v>69.2</v>
      </c>
      <c r="C46" s="49">
        <v>69.8</v>
      </c>
      <c r="D46" s="50">
        <v>70.26317556636774</v>
      </c>
      <c r="E46" s="50">
        <v>70.9405374499714</v>
      </c>
      <c r="F46" s="241">
        <v>70.37430603747397</v>
      </c>
    </row>
    <row r="47" spans="5:6" ht="15">
      <c r="E47" s="48"/>
      <c r="F47" s="154"/>
    </row>
    <row r="48" spans="1:6" ht="15">
      <c r="A48" t="s">
        <v>39</v>
      </c>
      <c r="B48" s="3" t="s">
        <v>45</v>
      </c>
      <c r="C48" s="3">
        <v>100</v>
      </c>
      <c r="D48" s="46">
        <v>100</v>
      </c>
      <c r="E48" s="48" t="s">
        <v>45</v>
      </c>
      <c r="F48">
        <v>21</v>
      </c>
    </row>
    <row r="49" spans="1:6" ht="15">
      <c r="A49" t="s">
        <v>41</v>
      </c>
      <c r="B49" s="3">
        <v>67</v>
      </c>
      <c r="C49" s="3">
        <v>100</v>
      </c>
      <c r="D49" s="3" t="s">
        <v>45</v>
      </c>
      <c r="E49" s="48" t="s">
        <v>45</v>
      </c>
      <c r="F49">
        <v>92</v>
      </c>
    </row>
    <row r="50" spans="1:6" ht="15">
      <c r="A50" t="s">
        <v>42</v>
      </c>
      <c r="B50" s="3">
        <v>67</v>
      </c>
      <c r="C50" s="3">
        <v>75</v>
      </c>
      <c r="D50" s="46">
        <v>80</v>
      </c>
      <c r="E50" s="55">
        <v>100</v>
      </c>
      <c r="F50">
        <v>50</v>
      </c>
    </row>
    <row r="51" spans="1:6" ht="15">
      <c r="A51" t="s">
        <v>43</v>
      </c>
      <c r="B51" s="3">
        <v>67</v>
      </c>
      <c r="C51" s="3">
        <v>40</v>
      </c>
      <c r="D51" s="46">
        <v>100</v>
      </c>
      <c r="E51" s="48" t="s">
        <v>45</v>
      </c>
      <c r="F51">
        <v>67</v>
      </c>
    </row>
    <row r="52" spans="1:6" ht="15">
      <c r="A52" s="19"/>
      <c r="B52" s="45"/>
      <c r="C52" s="45"/>
      <c r="D52" s="45"/>
      <c r="F52"/>
    </row>
    <row r="53" spans="1:6" ht="15">
      <c r="A53" s="18" t="s">
        <v>44</v>
      </c>
      <c r="B53" s="49">
        <v>69.2</v>
      </c>
      <c r="C53" s="49">
        <v>69.8</v>
      </c>
      <c r="D53" s="50">
        <v>70.26376993840688</v>
      </c>
      <c r="E53" s="50">
        <v>70.94071804560342</v>
      </c>
      <c r="F53" s="18">
        <v>70.4</v>
      </c>
    </row>
    <row r="54" spans="1:6" ht="15">
      <c r="A54" t="s">
        <v>318</v>
      </c>
      <c r="F54" s="48"/>
    </row>
    <row r="55" ht="15">
      <c r="F55" s="4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8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33.28125" style="26" customWidth="1"/>
    <col min="2" max="2" width="10.00390625" style="26" customWidth="1"/>
    <col min="3" max="5" width="8.7109375" style="26" customWidth="1"/>
    <col min="6" max="6" width="10.00390625" style="26" customWidth="1"/>
    <col min="7" max="7" width="8.7109375" style="26" customWidth="1"/>
    <col min="8" max="8" width="9.28125" style="28" customWidth="1"/>
    <col min="9" max="9" width="8.7109375" style="26" customWidth="1"/>
    <col min="10" max="16384" width="11.00390625" style="26" customWidth="1"/>
  </cols>
  <sheetData>
    <row r="1" spans="1:8" s="128" customFormat="1" ht="15.75">
      <c r="A1" s="27" t="s">
        <v>296</v>
      </c>
      <c r="B1" s="29"/>
      <c r="C1" s="29"/>
      <c r="D1" s="29"/>
      <c r="E1" s="29"/>
      <c r="F1" s="29"/>
      <c r="G1" s="29"/>
      <c r="H1" s="29"/>
    </row>
    <row r="2" spans="1:8" s="128" customFormat="1" ht="15.75">
      <c r="A2" s="27" t="s">
        <v>297</v>
      </c>
      <c r="B2" s="29"/>
      <c r="C2" s="29"/>
      <c r="D2" s="29"/>
      <c r="E2" s="29"/>
      <c r="F2" s="29"/>
      <c r="G2" s="29"/>
      <c r="H2" s="29"/>
    </row>
    <row r="3" spans="2:8" s="128" customFormat="1" ht="15.75">
      <c r="B3" s="29"/>
      <c r="C3" s="29"/>
      <c r="D3" s="29"/>
      <c r="E3" s="29"/>
      <c r="F3" s="29"/>
      <c r="G3" s="29"/>
      <c r="H3" s="29"/>
    </row>
    <row r="4" spans="1:8" s="128" customFormat="1" ht="15.75">
      <c r="A4" s="36" t="s">
        <v>0</v>
      </c>
      <c r="B4" s="65"/>
      <c r="C4" s="65"/>
      <c r="D4" s="65"/>
      <c r="E4" s="65"/>
      <c r="F4" s="65"/>
      <c r="G4" s="65"/>
      <c r="H4" s="29"/>
    </row>
    <row r="5" spans="1:8" s="128" customFormat="1" ht="15.75">
      <c r="A5" s="62"/>
      <c r="B5" s="68"/>
      <c r="C5" s="68"/>
      <c r="D5" s="68"/>
      <c r="E5" s="68" t="s">
        <v>151</v>
      </c>
      <c r="F5" s="68"/>
      <c r="G5" s="68"/>
      <c r="H5" s="68" t="s">
        <v>72</v>
      </c>
    </row>
    <row r="6" spans="1:8" s="128" customFormat="1" ht="15.75">
      <c r="A6" s="63" t="s">
        <v>70</v>
      </c>
      <c r="B6" s="64" t="s">
        <v>71</v>
      </c>
      <c r="C6" s="64" t="s">
        <v>73</v>
      </c>
      <c r="D6" s="64" t="s">
        <v>74</v>
      </c>
      <c r="E6" s="64" t="s">
        <v>75</v>
      </c>
      <c r="F6" s="64" t="s">
        <v>76</v>
      </c>
      <c r="G6" s="64" t="s">
        <v>77</v>
      </c>
      <c r="H6" s="64" t="s">
        <v>78</v>
      </c>
    </row>
    <row r="7" spans="1:8" ht="15.75">
      <c r="A7" s="28" t="s">
        <v>46</v>
      </c>
      <c r="B7" s="32">
        <v>3</v>
      </c>
      <c r="C7" s="32">
        <v>2</v>
      </c>
      <c r="D7" s="32">
        <v>1</v>
      </c>
      <c r="E7" s="30">
        <v>0</v>
      </c>
      <c r="F7" s="236">
        <v>3</v>
      </c>
      <c r="G7" s="30">
        <v>0</v>
      </c>
      <c r="H7" s="28">
        <v>3</v>
      </c>
    </row>
    <row r="8" spans="1:8" ht="15.75">
      <c r="A8" s="28" t="s">
        <v>47</v>
      </c>
      <c r="B8" s="32">
        <v>27234</v>
      </c>
      <c r="C8" s="32">
        <v>4084</v>
      </c>
      <c r="D8" s="32">
        <v>5867</v>
      </c>
      <c r="E8" s="32">
        <v>8686</v>
      </c>
      <c r="F8" s="236">
        <v>18637</v>
      </c>
      <c r="G8" s="30">
        <v>5578</v>
      </c>
      <c r="H8" s="28">
        <v>393</v>
      </c>
    </row>
    <row r="9" spans="1:8" ht="15.75">
      <c r="A9" s="28" t="s">
        <v>48</v>
      </c>
      <c r="B9" s="32">
        <v>397</v>
      </c>
      <c r="C9" s="32">
        <v>143</v>
      </c>
      <c r="D9" s="32">
        <v>123</v>
      </c>
      <c r="E9" s="32">
        <v>84</v>
      </c>
      <c r="F9" s="236">
        <v>350</v>
      </c>
      <c r="G9" s="30">
        <v>34</v>
      </c>
      <c r="H9" s="28">
        <v>44</v>
      </c>
    </row>
    <row r="10" spans="1:8" ht="15.75">
      <c r="A10" s="28" t="s">
        <v>49</v>
      </c>
      <c r="B10" s="32">
        <v>2</v>
      </c>
      <c r="C10" s="32">
        <v>2</v>
      </c>
      <c r="D10" s="32">
        <v>0</v>
      </c>
      <c r="E10" s="32">
        <v>0</v>
      </c>
      <c r="F10" s="236">
        <v>2</v>
      </c>
      <c r="G10" s="30">
        <v>0</v>
      </c>
      <c r="H10" s="28">
        <v>5</v>
      </c>
    </row>
    <row r="11" spans="1:8" ht="15.75">
      <c r="A11" s="28" t="s">
        <v>50</v>
      </c>
      <c r="B11" s="32">
        <v>18</v>
      </c>
      <c r="C11" s="32">
        <v>13</v>
      </c>
      <c r="D11" s="32">
        <v>0</v>
      </c>
      <c r="E11" s="32">
        <v>2</v>
      </c>
      <c r="F11" s="236">
        <v>15</v>
      </c>
      <c r="G11" s="30">
        <v>0</v>
      </c>
      <c r="H11" s="28">
        <v>2</v>
      </c>
    </row>
    <row r="12" spans="1:8" ht="15.75">
      <c r="A12" s="28" t="s">
        <v>51</v>
      </c>
      <c r="B12" s="32">
        <v>329</v>
      </c>
      <c r="C12" s="32">
        <v>109</v>
      </c>
      <c r="D12" s="32">
        <v>61</v>
      </c>
      <c r="E12" s="32">
        <v>86</v>
      </c>
      <c r="F12" s="236">
        <v>256</v>
      </c>
      <c r="G12" s="30">
        <v>45</v>
      </c>
      <c r="H12" s="28">
        <v>56</v>
      </c>
    </row>
    <row r="13" spans="1:8" ht="15.75">
      <c r="A13" s="28" t="s">
        <v>52</v>
      </c>
      <c r="B13" s="32">
        <v>63</v>
      </c>
      <c r="C13" s="32">
        <v>34</v>
      </c>
      <c r="D13" s="32">
        <v>13</v>
      </c>
      <c r="E13" s="32">
        <v>10</v>
      </c>
      <c r="F13" s="236">
        <v>57</v>
      </c>
      <c r="G13" s="30">
        <v>3</v>
      </c>
      <c r="H13" s="28">
        <v>24</v>
      </c>
    </row>
    <row r="14" spans="1:8" ht="15.75">
      <c r="A14" s="28" t="s">
        <v>53</v>
      </c>
      <c r="B14" s="32">
        <v>23</v>
      </c>
      <c r="C14" s="32">
        <v>10</v>
      </c>
      <c r="D14" s="32">
        <v>10</v>
      </c>
      <c r="E14" s="32">
        <v>1</v>
      </c>
      <c r="F14" s="236">
        <v>21</v>
      </c>
      <c r="G14" s="30">
        <v>2</v>
      </c>
      <c r="H14" s="28">
        <v>10</v>
      </c>
    </row>
    <row r="15" spans="1:8" ht="15.75">
      <c r="A15" s="28" t="s">
        <v>54</v>
      </c>
      <c r="B15" s="32">
        <v>5</v>
      </c>
      <c r="C15" s="32">
        <v>5</v>
      </c>
      <c r="D15" s="32">
        <v>0</v>
      </c>
      <c r="E15" s="30">
        <v>0</v>
      </c>
      <c r="F15" s="236">
        <v>5</v>
      </c>
      <c r="G15" s="30">
        <v>0</v>
      </c>
      <c r="H15" s="28">
        <v>4</v>
      </c>
    </row>
    <row r="16" spans="1:8" ht="15.75">
      <c r="A16" s="28" t="s">
        <v>55</v>
      </c>
      <c r="B16" s="32">
        <v>173</v>
      </c>
      <c r="C16" s="32">
        <v>85</v>
      </c>
      <c r="D16" s="32">
        <v>38</v>
      </c>
      <c r="E16" s="32">
        <v>23</v>
      </c>
      <c r="F16" s="236">
        <v>146</v>
      </c>
      <c r="G16" s="30">
        <v>13</v>
      </c>
      <c r="H16" s="28">
        <v>34</v>
      </c>
    </row>
    <row r="17" spans="1:7" ht="15.75">
      <c r="A17" s="28"/>
      <c r="B17" s="32"/>
      <c r="C17" s="32"/>
      <c r="D17" s="32"/>
      <c r="E17" s="32"/>
      <c r="F17" s="236"/>
      <c r="G17" s="32"/>
    </row>
    <row r="18" spans="1:8" ht="15.75">
      <c r="A18" s="28" t="s">
        <v>14</v>
      </c>
      <c r="B18" s="32">
        <v>501</v>
      </c>
      <c r="C18" s="32">
        <v>68</v>
      </c>
      <c r="D18" s="32">
        <v>133</v>
      </c>
      <c r="E18" s="32">
        <v>125</v>
      </c>
      <c r="F18" s="236">
        <v>326</v>
      </c>
      <c r="G18" s="32">
        <v>100</v>
      </c>
      <c r="H18" s="28">
        <v>69</v>
      </c>
    </row>
    <row r="19" spans="1:8" ht="15.75">
      <c r="A19" s="28" t="s">
        <v>56</v>
      </c>
      <c r="B19" s="32">
        <v>732</v>
      </c>
      <c r="C19" s="32">
        <v>129</v>
      </c>
      <c r="D19" s="32">
        <v>200</v>
      </c>
      <c r="E19" s="32">
        <v>163</v>
      </c>
      <c r="F19" s="236">
        <v>492</v>
      </c>
      <c r="G19" s="32">
        <v>100</v>
      </c>
      <c r="H19" s="28">
        <v>62</v>
      </c>
    </row>
    <row r="20" spans="1:7" ht="15.75">
      <c r="A20" s="28"/>
      <c r="B20" s="32"/>
      <c r="C20" s="32"/>
      <c r="D20" s="32"/>
      <c r="E20" s="32"/>
      <c r="F20" s="236"/>
      <c r="G20" s="32"/>
    </row>
    <row r="21" spans="1:8" ht="15.75">
      <c r="A21" s="28" t="s">
        <v>57</v>
      </c>
      <c r="B21" s="32">
        <v>626</v>
      </c>
      <c r="C21" s="32">
        <v>54</v>
      </c>
      <c r="D21" s="32">
        <v>139</v>
      </c>
      <c r="E21" s="32">
        <v>163</v>
      </c>
      <c r="F21" s="236">
        <v>356</v>
      </c>
      <c r="G21" s="32">
        <v>167</v>
      </c>
      <c r="H21" s="28">
        <v>73</v>
      </c>
    </row>
    <row r="22" spans="1:8" ht="15.75">
      <c r="A22" s="28" t="s">
        <v>58</v>
      </c>
      <c r="B22" s="32">
        <v>2624</v>
      </c>
      <c r="C22" s="32">
        <v>446</v>
      </c>
      <c r="D22" s="32">
        <v>663</v>
      </c>
      <c r="E22" s="32">
        <v>782</v>
      </c>
      <c r="F22" s="236">
        <v>1891</v>
      </c>
      <c r="G22" s="32">
        <v>516</v>
      </c>
      <c r="H22" s="28">
        <v>134</v>
      </c>
    </row>
    <row r="23" spans="1:8" ht="15.75">
      <c r="A23" s="28" t="s">
        <v>19</v>
      </c>
      <c r="B23" s="32">
        <v>409</v>
      </c>
      <c r="C23" s="32">
        <v>52</v>
      </c>
      <c r="D23" s="32">
        <v>103</v>
      </c>
      <c r="E23" s="32">
        <v>106</v>
      </c>
      <c r="F23" s="236">
        <v>261</v>
      </c>
      <c r="G23" s="32">
        <v>90</v>
      </c>
      <c r="H23" s="28">
        <v>54</v>
      </c>
    </row>
    <row r="24" spans="1:8" ht="15.75">
      <c r="A24" s="28" t="s">
        <v>59</v>
      </c>
      <c r="B24" s="32">
        <v>457</v>
      </c>
      <c r="C24" s="32">
        <v>61</v>
      </c>
      <c r="D24" s="32">
        <v>105</v>
      </c>
      <c r="E24" s="32">
        <v>118</v>
      </c>
      <c r="F24" s="236">
        <v>284</v>
      </c>
      <c r="G24" s="32">
        <v>86</v>
      </c>
      <c r="H24" s="28">
        <v>60</v>
      </c>
    </row>
    <row r="25" spans="1:7" ht="15.75">
      <c r="A25" s="28"/>
      <c r="B25" s="32"/>
      <c r="C25" s="32"/>
      <c r="D25" s="32"/>
      <c r="E25" s="32"/>
      <c r="F25" s="236"/>
      <c r="G25" s="32"/>
    </row>
    <row r="26" spans="1:8" ht="15.75">
      <c r="A26" s="28" t="s">
        <v>21</v>
      </c>
      <c r="B26" s="32">
        <v>71</v>
      </c>
      <c r="C26" s="32">
        <v>11</v>
      </c>
      <c r="D26" s="32">
        <v>16</v>
      </c>
      <c r="E26" s="32">
        <v>23</v>
      </c>
      <c r="F26" s="236">
        <v>50</v>
      </c>
      <c r="G26" s="32">
        <v>13</v>
      </c>
      <c r="H26" s="28">
        <v>9</v>
      </c>
    </row>
    <row r="27" spans="1:8" ht="15.75">
      <c r="A27" s="28" t="s">
        <v>60</v>
      </c>
      <c r="B27" s="32">
        <v>199</v>
      </c>
      <c r="C27" s="32">
        <v>39</v>
      </c>
      <c r="D27" s="32">
        <v>55</v>
      </c>
      <c r="E27" s="32">
        <v>54</v>
      </c>
      <c r="F27" s="236">
        <v>148</v>
      </c>
      <c r="G27" s="32">
        <v>30</v>
      </c>
      <c r="H27" s="28">
        <v>32</v>
      </c>
    </row>
    <row r="28" spans="1:8" ht="15.75">
      <c r="A28" s="28" t="s">
        <v>61</v>
      </c>
      <c r="B28" s="32">
        <v>503</v>
      </c>
      <c r="C28" s="32">
        <v>76</v>
      </c>
      <c r="D28" s="32">
        <v>128</v>
      </c>
      <c r="E28" s="32">
        <v>138</v>
      </c>
      <c r="F28" s="236">
        <v>342</v>
      </c>
      <c r="G28" s="32">
        <v>93</v>
      </c>
      <c r="H28" s="28">
        <v>51</v>
      </c>
    </row>
    <row r="29" spans="1:8" ht="15.75">
      <c r="A29" s="28" t="s">
        <v>62</v>
      </c>
      <c r="B29" s="32">
        <v>393</v>
      </c>
      <c r="C29" s="32">
        <v>23</v>
      </c>
      <c r="D29" s="32">
        <v>95</v>
      </c>
      <c r="E29" s="32">
        <v>118</v>
      </c>
      <c r="F29" s="236">
        <v>236</v>
      </c>
      <c r="G29" s="32">
        <v>81</v>
      </c>
      <c r="H29" s="28">
        <v>55</v>
      </c>
    </row>
    <row r="30" spans="1:8" ht="15.75">
      <c r="A30" s="28" t="s">
        <v>63</v>
      </c>
      <c r="B30" s="32">
        <v>518</v>
      </c>
      <c r="C30" s="32">
        <v>142</v>
      </c>
      <c r="D30" s="32">
        <v>141</v>
      </c>
      <c r="E30" s="32">
        <v>127</v>
      </c>
      <c r="F30" s="236">
        <v>410</v>
      </c>
      <c r="G30" s="32">
        <v>63</v>
      </c>
      <c r="H30" s="28">
        <v>60</v>
      </c>
    </row>
    <row r="31" spans="1:8" ht="15.75">
      <c r="A31" s="28" t="s">
        <v>68</v>
      </c>
      <c r="B31" s="32">
        <v>111</v>
      </c>
      <c r="C31" s="32">
        <v>3</v>
      </c>
      <c r="D31" s="32">
        <v>15</v>
      </c>
      <c r="E31" s="32">
        <v>45</v>
      </c>
      <c r="F31" s="236">
        <v>63</v>
      </c>
      <c r="G31" s="32">
        <v>23</v>
      </c>
      <c r="H31" s="28">
        <v>20</v>
      </c>
    </row>
    <row r="32" spans="1:7" ht="15.75">
      <c r="A32" s="28"/>
      <c r="B32" s="32"/>
      <c r="C32" s="32"/>
      <c r="D32" s="32"/>
      <c r="E32" s="32"/>
      <c r="F32" s="236"/>
      <c r="G32" s="32"/>
    </row>
    <row r="33" spans="1:8" ht="15.75">
      <c r="A33" s="28" t="s">
        <v>26</v>
      </c>
      <c r="B33" s="32">
        <v>2245</v>
      </c>
      <c r="C33" s="32">
        <v>285</v>
      </c>
      <c r="D33" s="32">
        <v>507</v>
      </c>
      <c r="E33" s="32">
        <v>664</v>
      </c>
      <c r="F33" s="236">
        <v>1456</v>
      </c>
      <c r="G33" s="32">
        <v>447</v>
      </c>
      <c r="H33" s="28">
        <v>169</v>
      </c>
    </row>
    <row r="34" spans="1:8" ht="15.75">
      <c r="A34" s="28" t="s">
        <v>64</v>
      </c>
      <c r="B34" s="32">
        <v>191</v>
      </c>
      <c r="C34" s="32">
        <v>40</v>
      </c>
      <c r="D34" s="32">
        <v>51</v>
      </c>
      <c r="E34" s="32">
        <v>55</v>
      </c>
      <c r="F34" s="236">
        <v>146</v>
      </c>
      <c r="G34" s="32">
        <v>28</v>
      </c>
      <c r="H34" s="28">
        <v>29</v>
      </c>
    </row>
    <row r="35" spans="1:8" ht="15.75">
      <c r="A35" s="28" t="s">
        <v>28</v>
      </c>
      <c r="B35" s="32">
        <v>195</v>
      </c>
      <c r="C35" s="32">
        <v>25</v>
      </c>
      <c r="D35" s="32">
        <v>54</v>
      </c>
      <c r="E35" s="32">
        <v>55</v>
      </c>
      <c r="F35" s="236">
        <v>134</v>
      </c>
      <c r="G35" s="32">
        <v>41</v>
      </c>
      <c r="H35" s="28">
        <v>22</v>
      </c>
    </row>
    <row r="36" spans="1:8" ht="15.75">
      <c r="A36" s="28" t="s">
        <v>65</v>
      </c>
      <c r="B36" s="32">
        <v>23</v>
      </c>
      <c r="C36" s="32">
        <v>8</v>
      </c>
      <c r="D36" s="32">
        <v>5</v>
      </c>
      <c r="E36" s="32">
        <v>5</v>
      </c>
      <c r="F36" s="236">
        <v>18</v>
      </c>
      <c r="G36" s="32">
        <v>3</v>
      </c>
      <c r="H36" s="28">
        <v>5</v>
      </c>
    </row>
    <row r="37" spans="1:8" ht="15.75">
      <c r="A37" s="28" t="s">
        <v>30</v>
      </c>
      <c r="B37" s="32">
        <v>347</v>
      </c>
      <c r="C37" s="32">
        <v>51</v>
      </c>
      <c r="D37" s="32">
        <v>97</v>
      </c>
      <c r="E37" s="32">
        <v>103</v>
      </c>
      <c r="F37" s="236">
        <v>251</v>
      </c>
      <c r="G37" s="32">
        <v>56</v>
      </c>
      <c r="H37" s="28">
        <v>32</v>
      </c>
    </row>
    <row r="38" spans="1:8" ht="15.75">
      <c r="A38" s="28" t="s">
        <v>31</v>
      </c>
      <c r="B38" s="32">
        <v>2742</v>
      </c>
      <c r="C38" s="32">
        <v>299</v>
      </c>
      <c r="D38" s="32">
        <v>826</v>
      </c>
      <c r="E38" s="32">
        <v>848</v>
      </c>
      <c r="F38" s="236">
        <v>1973</v>
      </c>
      <c r="G38" s="32">
        <v>422</v>
      </c>
      <c r="H38" s="28">
        <v>237</v>
      </c>
    </row>
    <row r="39" spans="1:8" ht="15.75">
      <c r="A39" s="28" t="s">
        <v>32</v>
      </c>
      <c r="B39" s="32">
        <v>194</v>
      </c>
      <c r="C39" s="32">
        <v>24</v>
      </c>
      <c r="D39" s="32">
        <v>47</v>
      </c>
      <c r="E39" s="32">
        <v>53</v>
      </c>
      <c r="F39" s="236">
        <v>124</v>
      </c>
      <c r="G39" s="32">
        <v>30</v>
      </c>
      <c r="H39" s="28">
        <v>30</v>
      </c>
    </row>
    <row r="40" spans="1:7" ht="15.75">
      <c r="A40" s="28"/>
      <c r="B40" s="32"/>
      <c r="C40" s="32"/>
      <c r="D40" s="32"/>
      <c r="E40" s="32"/>
      <c r="F40" s="236"/>
      <c r="G40" s="32"/>
    </row>
    <row r="41" spans="1:8" ht="15.75">
      <c r="A41" s="28" t="s">
        <v>66</v>
      </c>
      <c r="B41" s="32">
        <v>3941</v>
      </c>
      <c r="C41" s="32">
        <v>1014</v>
      </c>
      <c r="D41" s="32">
        <v>1307</v>
      </c>
      <c r="E41" s="32">
        <v>1049</v>
      </c>
      <c r="F41" s="236">
        <v>3370</v>
      </c>
      <c r="G41" s="32">
        <v>444</v>
      </c>
      <c r="H41" s="28">
        <v>222</v>
      </c>
    </row>
    <row r="42" spans="1:8" ht="15.75">
      <c r="A42" s="28" t="s">
        <v>34</v>
      </c>
      <c r="B42" s="32">
        <v>19</v>
      </c>
      <c r="C42" s="32">
        <v>5</v>
      </c>
      <c r="D42" s="32">
        <v>6</v>
      </c>
      <c r="E42" s="32">
        <v>4</v>
      </c>
      <c r="F42" s="236">
        <v>15</v>
      </c>
      <c r="G42" s="32">
        <v>3</v>
      </c>
      <c r="H42" s="28">
        <v>4</v>
      </c>
    </row>
    <row r="43" spans="1:8" ht="15.75">
      <c r="A43" s="28" t="s">
        <v>67</v>
      </c>
      <c r="B43" s="32">
        <v>200</v>
      </c>
      <c r="C43" s="32">
        <v>74</v>
      </c>
      <c r="D43" s="32">
        <v>69</v>
      </c>
      <c r="E43" s="32">
        <v>41</v>
      </c>
      <c r="F43" s="236">
        <v>184</v>
      </c>
      <c r="G43" s="32">
        <v>9</v>
      </c>
      <c r="H43" s="28">
        <v>54</v>
      </c>
    </row>
    <row r="44" spans="1:7" ht="15.75">
      <c r="A44" s="28"/>
      <c r="B44" s="32"/>
      <c r="C44" s="32"/>
      <c r="D44" s="32"/>
      <c r="E44" s="32"/>
      <c r="F44" s="236"/>
      <c r="G44" s="32"/>
    </row>
    <row r="45" spans="1:8" ht="15.75">
      <c r="A45" s="28" t="s">
        <v>36</v>
      </c>
      <c r="B45" s="32">
        <v>624</v>
      </c>
      <c r="C45" s="32">
        <v>87</v>
      </c>
      <c r="D45" s="32">
        <v>165</v>
      </c>
      <c r="E45" s="32">
        <v>177</v>
      </c>
      <c r="F45" s="236">
        <v>429</v>
      </c>
      <c r="G45" s="32">
        <v>103</v>
      </c>
      <c r="H45" s="28">
        <v>59</v>
      </c>
    </row>
    <row r="46" spans="1:7" ht="15.75">
      <c r="A46" s="28"/>
      <c r="B46" s="32"/>
      <c r="C46" s="32"/>
      <c r="D46" s="32"/>
      <c r="E46" s="32"/>
      <c r="F46" s="236"/>
      <c r="G46" s="32"/>
    </row>
    <row r="47" spans="1:8" ht="15.75">
      <c r="A47" s="34" t="s">
        <v>38</v>
      </c>
      <c r="B47" s="41">
        <f aca="true" t="shared" si="0" ref="B47:G47">SUM(B7:B45)</f>
        <v>46112</v>
      </c>
      <c r="C47" s="41">
        <f t="shared" si="0"/>
        <v>7503</v>
      </c>
      <c r="D47" s="41">
        <f t="shared" si="0"/>
        <v>11040</v>
      </c>
      <c r="E47" s="41">
        <f t="shared" si="0"/>
        <v>13908</v>
      </c>
      <c r="F47" s="237">
        <f t="shared" si="0"/>
        <v>32451</v>
      </c>
      <c r="G47" s="41">
        <f t="shared" si="0"/>
        <v>8623</v>
      </c>
      <c r="H47" s="34"/>
    </row>
    <row r="48" spans="1:8" ht="15.75">
      <c r="A48" s="35" t="s">
        <v>85</v>
      </c>
      <c r="B48" s="42">
        <f aca="true" t="shared" si="1" ref="B48:G48">B47/$B$47</f>
        <v>1</v>
      </c>
      <c r="C48" s="42">
        <f t="shared" si="1"/>
        <v>0.16271252602359473</v>
      </c>
      <c r="D48" s="42">
        <f t="shared" si="1"/>
        <v>0.23941707147814018</v>
      </c>
      <c r="E48" s="42">
        <f t="shared" si="1"/>
        <v>0.30161346287300483</v>
      </c>
      <c r="F48" s="42">
        <f t="shared" si="1"/>
        <v>0.7037430603747398</v>
      </c>
      <c r="G48" s="42">
        <f t="shared" si="1"/>
        <v>0.18700121443442055</v>
      </c>
      <c r="H48" s="42"/>
    </row>
    <row r="49" spans="1:8" ht="15.75">
      <c r="A49" s="28"/>
      <c r="B49" s="191"/>
      <c r="C49" s="191"/>
      <c r="D49" s="191"/>
      <c r="E49" s="191"/>
      <c r="F49" s="191"/>
      <c r="G49" s="191"/>
      <c r="H49" s="191"/>
    </row>
    <row r="50" spans="1:8" ht="15.75">
      <c r="A50" s="28" t="s">
        <v>79</v>
      </c>
      <c r="B50" s="30">
        <v>24</v>
      </c>
      <c r="C50" s="32"/>
      <c r="D50" s="32"/>
      <c r="E50" s="32"/>
      <c r="F50" s="30">
        <v>5</v>
      </c>
      <c r="G50" s="32"/>
      <c r="H50" s="29">
        <v>8</v>
      </c>
    </row>
    <row r="51" spans="1:8" ht="15.75">
      <c r="A51" s="28" t="s">
        <v>80</v>
      </c>
      <c r="B51" s="30">
        <v>53</v>
      </c>
      <c r="C51" s="32"/>
      <c r="D51" s="32"/>
      <c r="E51" s="32"/>
      <c r="F51" s="30">
        <v>49</v>
      </c>
      <c r="G51" s="32"/>
      <c r="H51" s="29">
        <v>8</v>
      </c>
    </row>
    <row r="52" spans="1:8" ht="15.75">
      <c r="A52" s="28" t="s">
        <v>81</v>
      </c>
      <c r="B52" s="32">
        <v>2</v>
      </c>
      <c r="C52" s="32"/>
      <c r="D52" s="32"/>
      <c r="E52" s="32"/>
      <c r="F52" s="32">
        <v>1</v>
      </c>
      <c r="G52" s="32"/>
      <c r="H52" s="28">
        <v>2</v>
      </c>
    </row>
    <row r="53" spans="1:8" ht="15.75">
      <c r="A53" s="28" t="s">
        <v>82</v>
      </c>
      <c r="B53" s="30">
        <v>3</v>
      </c>
      <c r="C53" s="32"/>
      <c r="D53" s="32"/>
      <c r="E53" s="32"/>
      <c r="F53" s="30">
        <v>2</v>
      </c>
      <c r="G53" s="32"/>
      <c r="H53" s="29">
        <v>1</v>
      </c>
    </row>
    <row r="54" spans="1:7" ht="15.75">
      <c r="A54" s="28"/>
      <c r="B54" s="32"/>
      <c r="C54" s="32"/>
      <c r="D54" s="32"/>
      <c r="E54" s="32"/>
      <c r="F54" s="32"/>
      <c r="G54" s="32"/>
    </row>
    <row r="55" spans="1:8" ht="15.75">
      <c r="A55" s="34" t="s">
        <v>44</v>
      </c>
      <c r="B55" s="41">
        <f aca="true" t="shared" si="2" ref="B55:G55">B53+B52+B51+B50+B47</f>
        <v>46194</v>
      </c>
      <c r="C55" s="41">
        <f t="shared" si="2"/>
        <v>7503</v>
      </c>
      <c r="D55" s="41">
        <f t="shared" si="2"/>
        <v>11040</v>
      </c>
      <c r="E55" s="41">
        <f t="shared" si="2"/>
        <v>13908</v>
      </c>
      <c r="F55" s="41">
        <f t="shared" si="2"/>
        <v>32508</v>
      </c>
      <c r="G55" s="41">
        <f t="shared" si="2"/>
        <v>8623</v>
      </c>
      <c r="H55" s="34"/>
    </row>
    <row r="56" spans="1:8" ht="15.75">
      <c r="A56" s="35" t="s">
        <v>85</v>
      </c>
      <c r="B56" s="42">
        <f aca="true" t="shared" si="3" ref="B56:G56">B55/$B$55</f>
        <v>1</v>
      </c>
      <c r="C56" s="42">
        <f t="shared" si="3"/>
        <v>0.16242369138849203</v>
      </c>
      <c r="D56" s="42">
        <f t="shared" si="3"/>
        <v>0.238992076893103</v>
      </c>
      <c r="E56" s="42">
        <f t="shared" si="3"/>
        <v>0.3010780620859852</v>
      </c>
      <c r="F56" s="42">
        <f t="shared" si="3"/>
        <v>0.7037277568515392</v>
      </c>
      <c r="G56" s="42">
        <f t="shared" si="3"/>
        <v>0.1866692644066329</v>
      </c>
      <c r="H56" s="35"/>
    </row>
    <row r="57" spans="1:7" ht="15.75">
      <c r="A57" s="28" t="s">
        <v>83</v>
      </c>
      <c r="B57" s="33"/>
      <c r="C57" s="33"/>
      <c r="D57" s="33"/>
      <c r="E57" s="33"/>
      <c r="F57" s="33"/>
      <c r="G57" s="33"/>
    </row>
    <row r="58" spans="1:7" ht="15.75">
      <c r="A58" s="28" t="s">
        <v>84</v>
      </c>
      <c r="B58" s="33"/>
      <c r="C58" s="33"/>
      <c r="D58" s="33"/>
      <c r="E58" s="33"/>
      <c r="F58" s="33"/>
      <c r="G58" s="33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5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33.28125" style="26" customWidth="1"/>
    <col min="2" max="2" width="10.00390625" style="26" customWidth="1"/>
    <col min="3" max="5" width="8.7109375" style="26" customWidth="1"/>
    <col min="6" max="6" width="10.00390625" style="26" customWidth="1"/>
    <col min="7" max="7" width="8.7109375" style="26" customWidth="1"/>
    <col min="8" max="16384" width="11.00390625" style="26" customWidth="1"/>
  </cols>
  <sheetData>
    <row r="1" spans="1:7" ht="15">
      <c r="A1" s="37" t="s">
        <v>298</v>
      </c>
      <c r="B1" s="56"/>
      <c r="C1" s="56"/>
      <c r="D1" s="56"/>
      <c r="E1" s="56"/>
      <c r="F1" s="56"/>
      <c r="G1" s="56"/>
    </row>
    <row r="2" spans="2:7" ht="15.75">
      <c r="B2" s="56"/>
      <c r="C2" s="56"/>
      <c r="D2" s="56"/>
      <c r="E2" s="56"/>
      <c r="F2" s="56"/>
      <c r="G2" s="56"/>
    </row>
    <row r="3" spans="1:7" ht="15">
      <c r="A3" s="17" t="s">
        <v>91</v>
      </c>
      <c r="B3" s="13"/>
      <c r="C3" s="13"/>
      <c r="D3" s="13"/>
      <c r="E3" s="13"/>
      <c r="F3" s="13"/>
      <c r="G3" s="13"/>
    </row>
    <row r="4" spans="1:7" ht="15">
      <c r="A4" s="14"/>
      <c r="B4" s="16"/>
      <c r="C4" s="16"/>
      <c r="D4" s="16"/>
      <c r="E4" s="16" t="s">
        <v>160</v>
      </c>
      <c r="F4" s="16"/>
      <c r="G4" s="16"/>
    </row>
    <row r="5" spans="1:7" ht="15">
      <c r="A5" s="5" t="s">
        <v>70</v>
      </c>
      <c r="B5" s="7" t="s">
        <v>71</v>
      </c>
      <c r="C5" s="7" t="s">
        <v>73</v>
      </c>
      <c r="D5" s="7" t="s">
        <v>74</v>
      </c>
      <c r="E5" s="7" t="s">
        <v>75</v>
      </c>
      <c r="F5" s="7" t="s">
        <v>76</v>
      </c>
      <c r="G5" s="7" t="s">
        <v>77</v>
      </c>
    </row>
    <row r="6" spans="1:7" ht="15.75">
      <c r="A6" s="28" t="s">
        <v>46</v>
      </c>
      <c r="B6" s="32">
        <v>3</v>
      </c>
      <c r="C6" s="31">
        <v>66.66666666666666</v>
      </c>
      <c r="D6" s="31">
        <v>33.33333333333333</v>
      </c>
      <c r="E6" s="31">
        <v>0</v>
      </c>
      <c r="F6" s="31">
        <v>100</v>
      </c>
      <c r="G6" s="31">
        <v>0</v>
      </c>
    </row>
    <row r="7" spans="1:7" ht="15.75">
      <c r="A7" s="28" t="s">
        <v>47</v>
      </c>
      <c r="B7" s="32">
        <v>27234</v>
      </c>
      <c r="C7" s="31">
        <v>14.995960931188957</v>
      </c>
      <c r="D7" s="31">
        <v>21.542924285819197</v>
      </c>
      <c r="E7" s="31">
        <v>31.893956084306378</v>
      </c>
      <c r="F7" s="223">
        <v>68.43284130131453</v>
      </c>
      <c r="G7" s="31">
        <v>20.48175075273555</v>
      </c>
    </row>
    <row r="8" spans="1:7" ht="15.75">
      <c r="A8" s="28" t="s">
        <v>48</v>
      </c>
      <c r="B8" s="32">
        <v>397</v>
      </c>
      <c r="C8" s="31">
        <v>36.02015113350126</v>
      </c>
      <c r="D8" s="31">
        <v>30.982367758186395</v>
      </c>
      <c r="E8" s="31">
        <v>21.158690176322416</v>
      </c>
      <c r="F8" s="223">
        <v>88.16120906801007</v>
      </c>
      <c r="G8" s="31">
        <v>8.564231738035264</v>
      </c>
    </row>
    <row r="9" spans="1:7" ht="15.75">
      <c r="A9" s="28" t="s">
        <v>49</v>
      </c>
      <c r="B9" s="32">
        <v>2</v>
      </c>
      <c r="C9" s="31">
        <v>100</v>
      </c>
      <c r="D9" s="31">
        <v>0</v>
      </c>
      <c r="E9" s="31">
        <v>0</v>
      </c>
      <c r="F9" s="223">
        <v>100</v>
      </c>
      <c r="G9" s="31">
        <v>0</v>
      </c>
    </row>
    <row r="10" spans="1:7" ht="15.75">
      <c r="A10" s="28" t="s">
        <v>50</v>
      </c>
      <c r="B10" s="32">
        <v>18</v>
      </c>
      <c r="C10" s="31">
        <v>72.22222222222221</v>
      </c>
      <c r="D10" s="31">
        <v>0</v>
      </c>
      <c r="E10" s="31">
        <v>11.11111111111111</v>
      </c>
      <c r="F10" s="223">
        <v>83.33333333333334</v>
      </c>
      <c r="G10" s="31">
        <v>0</v>
      </c>
    </row>
    <row r="11" spans="1:7" ht="15.75">
      <c r="A11" s="28" t="s">
        <v>51</v>
      </c>
      <c r="B11" s="32">
        <v>329</v>
      </c>
      <c r="C11" s="31">
        <v>33.130699088145896</v>
      </c>
      <c r="D11" s="31">
        <v>18.541033434650455</v>
      </c>
      <c r="E11" s="31">
        <v>26.13981762917933</v>
      </c>
      <c r="F11" s="223">
        <v>77.81155015197568</v>
      </c>
      <c r="G11" s="31">
        <v>13.677811550151976</v>
      </c>
    </row>
    <row r="12" spans="1:7" ht="15.75">
      <c r="A12" s="28" t="s">
        <v>52</v>
      </c>
      <c r="B12" s="32">
        <v>63</v>
      </c>
      <c r="C12" s="31">
        <v>53.96825396825397</v>
      </c>
      <c r="D12" s="31">
        <v>20.634920634920633</v>
      </c>
      <c r="E12" s="31">
        <v>15.873015873015872</v>
      </c>
      <c r="F12" s="223">
        <v>90.47619047619048</v>
      </c>
      <c r="G12" s="31">
        <v>4.761904761904762</v>
      </c>
    </row>
    <row r="13" spans="1:7" ht="15.75">
      <c r="A13" s="28" t="s">
        <v>53</v>
      </c>
      <c r="B13" s="32">
        <v>23</v>
      </c>
      <c r="C13" s="31">
        <v>43.47826086956522</v>
      </c>
      <c r="D13" s="31">
        <v>43.47826086956522</v>
      </c>
      <c r="E13" s="31">
        <v>4.3478260869565215</v>
      </c>
      <c r="F13" s="223">
        <v>91.30434782608695</v>
      </c>
      <c r="G13" s="31">
        <v>8.695652173913043</v>
      </c>
    </row>
    <row r="14" spans="1:7" ht="15.75">
      <c r="A14" s="28" t="s">
        <v>54</v>
      </c>
      <c r="B14" s="32">
        <v>5</v>
      </c>
      <c r="C14" s="31">
        <v>100</v>
      </c>
      <c r="D14" s="31">
        <v>0</v>
      </c>
      <c r="E14" s="31">
        <v>0</v>
      </c>
      <c r="F14" s="223">
        <v>100</v>
      </c>
      <c r="G14" s="31">
        <v>0</v>
      </c>
    </row>
    <row r="15" spans="1:7" ht="15.75">
      <c r="A15" s="28" t="s">
        <v>55</v>
      </c>
      <c r="B15" s="32">
        <v>173</v>
      </c>
      <c r="C15" s="31">
        <v>49.13294797687861</v>
      </c>
      <c r="D15" s="31">
        <v>21.965317919075144</v>
      </c>
      <c r="E15" s="31">
        <v>13.294797687861271</v>
      </c>
      <c r="F15" s="223">
        <v>84.39306358381504</v>
      </c>
      <c r="G15" s="31">
        <v>7.514450867052023</v>
      </c>
    </row>
    <row r="16" spans="1:7" ht="15.75">
      <c r="A16" s="28"/>
      <c r="B16" s="32"/>
      <c r="C16" s="31"/>
      <c r="D16" s="31"/>
      <c r="E16" s="31"/>
      <c r="F16" s="223"/>
      <c r="G16" s="31"/>
    </row>
    <row r="17" spans="1:7" ht="15.75">
      <c r="A17" s="28" t="s">
        <v>14</v>
      </c>
      <c r="B17" s="32">
        <v>501</v>
      </c>
      <c r="C17" s="31">
        <v>13.572854291417165</v>
      </c>
      <c r="D17" s="31">
        <v>26.546906187624753</v>
      </c>
      <c r="E17" s="31">
        <v>24.9500998003992</v>
      </c>
      <c r="F17" s="223">
        <v>65.06986027944112</v>
      </c>
      <c r="G17" s="31">
        <v>19.960079840319363</v>
      </c>
    </row>
    <row r="18" spans="1:7" ht="15.75">
      <c r="A18" s="28" t="s">
        <v>56</v>
      </c>
      <c r="B18" s="32">
        <v>732</v>
      </c>
      <c r="C18" s="31">
        <v>17.62295081967213</v>
      </c>
      <c r="D18" s="31">
        <v>27.322404371584703</v>
      </c>
      <c r="E18" s="31">
        <v>22.26775956284153</v>
      </c>
      <c r="F18" s="223">
        <v>67.21311475409836</v>
      </c>
      <c r="G18" s="31">
        <v>13.661202185792352</v>
      </c>
    </row>
    <row r="19" spans="1:7" ht="15.75">
      <c r="A19" s="28"/>
      <c r="B19" s="32"/>
      <c r="C19" s="31"/>
      <c r="D19" s="31"/>
      <c r="E19" s="31"/>
      <c r="F19" s="223"/>
      <c r="G19" s="31"/>
    </row>
    <row r="20" spans="1:7" ht="15.75">
      <c r="A20" s="28" t="s">
        <v>57</v>
      </c>
      <c r="B20" s="32">
        <v>626</v>
      </c>
      <c r="C20" s="31">
        <v>8.626198083067091</v>
      </c>
      <c r="D20" s="31">
        <v>22.20447284345048</v>
      </c>
      <c r="E20" s="31">
        <v>26.038338658146966</v>
      </c>
      <c r="F20" s="223">
        <v>56.86900958466453</v>
      </c>
      <c r="G20" s="31">
        <v>26.677316293929714</v>
      </c>
    </row>
    <row r="21" spans="1:7" ht="15.75">
      <c r="A21" s="28" t="s">
        <v>58</v>
      </c>
      <c r="B21" s="32">
        <v>2624</v>
      </c>
      <c r="C21" s="31">
        <v>16.996951219512198</v>
      </c>
      <c r="D21" s="31">
        <v>25.26676829268293</v>
      </c>
      <c r="E21" s="31">
        <v>29.801829268292686</v>
      </c>
      <c r="F21" s="223">
        <v>72.0655487804878</v>
      </c>
      <c r="G21" s="31">
        <v>19.664634146341463</v>
      </c>
    </row>
    <row r="22" spans="1:7" ht="15.75">
      <c r="A22" s="28" t="s">
        <v>19</v>
      </c>
      <c r="B22" s="32">
        <v>409</v>
      </c>
      <c r="C22" s="31">
        <v>12.71393643031785</v>
      </c>
      <c r="D22" s="31">
        <v>25.183374083129586</v>
      </c>
      <c r="E22" s="31">
        <v>25.91687041564792</v>
      </c>
      <c r="F22" s="223">
        <v>63.81418092909536</v>
      </c>
      <c r="G22" s="31">
        <v>22.00488997555012</v>
      </c>
    </row>
    <row r="23" spans="1:7" ht="15.75">
      <c r="A23" s="28" t="s">
        <v>59</v>
      </c>
      <c r="B23" s="32">
        <v>457</v>
      </c>
      <c r="C23" s="31">
        <v>13.347921225382933</v>
      </c>
      <c r="D23" s="31">
        <v>22.975929978118163</v>
      </c>
      <c r="E23" s="31">
        <v>25.82056892778993</v>
      </c>
      <c r="F23" s="223">
        <v>62.144420131291035</v>
      </c>
      <c r="G23" s="31">
        <v>18.818380743982495</v>
      </c>
    </row>
    <row r="24" spans="1:7" ht="15.75">
      <c r="A24" s="28"/>
      <c r="B24" s="32"/>
      <c r="C24" s="31"/>
      <c r="D24" s="31"/>
      <c r="E24" s="31"/>
      <c r="F24" s="223"/>
      <c r="G24" s="31"/>
    </row>
    <row r="25" spans="1:7" ht="15.75">
      <c r="A25" s="28" t="s">
        <v>21</v>
      </c>
      <c r="B25" s="32">
        <v>71</v>
      </c>
      <c r="C25" s="31">
        <v>15.492957746478872</v>
      </c>
      <c r="D25" s="31">
        <v>22.535211267605636</v>
      </c>
      <c r="E25" s="31">
        <v>32.3943661971831</v>
      </c>
      <c r="F25" s="223">
        <v>70.4225352112676</v>
      </c>
      <c r="G25" s="31">
        <v>18.30985915492958</v>
      </c>
    </row>
    <row r="26" spans="1:7" ht="15.75">
      <c r="A26" s="28" t="s">
        <v>60</v>
      </c>
      <c r="B26" s="32">
        <v>199</v>
      </c>
      <c r="C26" s="31">
        <v>19.597989949748744</v>
      </c>
      <c r="D26" s="31">
        <v>27.63819095477387</v>
      </c>
      <c r="E26" s="31">
        <v>27.1356783919598</v>
      </c>
      <c r="F26" s="223">
        <v>74.37185929648241</v>
      </c>
      <c r="G26" s="31">
        <v>15.07537688442211</v>
      </c>
    </row>
    <row r="27" spans="1:7" ht="15.75">
      <c r="A27" s="28" t="s">
        <v>61</v>
      </c>
      <c r="B27" s="32">
        <v>503</v>
      </c>
      <c r="C27" s="31">
        <v>15.109343936381709</v>
      </c>
      <c r="D27" s="31">
        <v>25.44731610337972</v>
      </c>
      <c r="E27" s="31">
        <v>27.435387673956264</v>
      </c>
      <c r="F27" s="223">
        <v>67.9920477137177</v>
      </c>
      <c r="G27" s="31">
        <v>18.48906560636183</v>
      </c>
    </row>
    <row r="28" spans="1:7" ht="15.75">
      <c r="A28" s="28" t="s">
        <v>62</v>
      </c>
      <c r="B28" s="32">
        <v>393</v>
      </c>
      <c r="C28" s="31">
        <v>5.852417302798982</v>
      </c>
      <c r="D28" s="31">
        <v>24.173027989821882</v>
      </c>
      <c r="E28" s="31">
        <v>30.025445292620866</v>
      </c>
      <c r="F28" s="223">
        <v>60.05089058524173</v>
      </c>
      <c r="G28" s="31">
        <v>20.610687022900763</v>
      </c>
    </row>
    <row r="29" spans="1:7" ht="15.75">
      <c r="A29" s="28" t="s">
        <v>63</v>
      </c>
      <c r="B29" s="32">
        <v>518</v>
      </c>
      <c r="C29" s="31">
        <v>27.413127413127413</v>
      </c>
      <c r="D29" s="31">
        <v>27.220077220077222</v>
      </c>
      <c r="E29" s="31">
        <v>24.517374517374517</v>
      </c>
      <c r="F29" s="223">
        <v>79.15057915057915</v>
      </c>
      <c r="G29" s="31">
        <v>12.162162162162163</v>
      </c>
    </row>
    <row r="30" spans="1:7" ht="15.75">
      <c r="A30" s="28" t="s">
        <v>68</v>
      </c>
      <c r="B30" s="32">
        <v>111</v>
      </c>
      <c r="C30" s="31">
        <v>2.7027027027027026</v>
      </c>
      <c r="D30" s="31">
        <v>13.513513513513514</v>
      </c>
      <c r="E30" s="31">
        <v>40.54054054054054</v>
      </c>
      <c r="F30" s="223">
        <v>56.75675675675676</v>
      </c>
      <c r="G30" s="31">
        <v>20.72072072072072</v>
      </c>
    </row>
    <row r="31" spans="1:7" ht="15.75">
      <c r="A31" s="28"/>
      <c r="B31" s="32"/>
      <c r="C31" s="31"/>
      <c r="D31" s="31"/>
      <c r="E31" s="31"/>
      <c r="F31" s="223"/>
      <c r="G31" s="31"/>
    </row>
    <row r="32" spans="1:7" ht="15.75">
      <c r="A32" s="28" t="s">
        <v>26</v>
      </c>
      <c r="B32" s="32">
        <v>2245</v>
      </c>
      <c r="C32" s="31">
        <v>12.694877505567929</v>
      </c>
      <c r="D32" s="31">
        <v>22.583518930957684</v>
      </c>
      <c r="E32" s="31">
        <v>29.576837416481066</v>
      </c>
      <c r="F32" s="223">
        <v>64.85523385300668</v>
      </c>
      <c r="G32" s="31">
        <v>19.910913140311802</v>
      </c>
    </row>
    <row r="33" spans="1:7" ht="15.75">
      <c r="A33" s="28" t="s">
        <v>64</v>
      </c>
      <c r="B33" s="32">
        <v>191</v>
      </c>
      <c r="C33" s="31">
        <v>20.94240837696335</v>
      </c>
      <c r="D33" s="31">
        <v>26.701570680628272</v>
      </c>
      <c r="E33" s="31">
        <v>28.79581151832461</v>
      </c>
      <c r="F33" s="223">
        <v>76.43979057591623</v>
      </c>
      <c r="G33" s="31">
        <v>14.659685863874344</v>
      </c>
    </row>
    <row r="34" spans="1:7" ht="15.75">
      <c r="A34" s="28" t="s">
        <v>28</v>
      </c>
      <c r="B34" s="32">
        <v>195</v>
      </c>
      <c r="C34" s="31">
        <v>12.82051282051282</v>
      </c>
      <c r="D34" s="31">
        <v>27.692307692307693</v>
      </c>
      <c r="E34" s="31">
        <v>28.205128205128204</v>
      </c>
      <c r="F34" s="223">
        <v>68.71794871794872</v>
      </c>
      <c r="G34" s="31">
        <v>21.025641025641026</v>
      </c>
    </row>
    <row r="35" spans="1:7" ht="15.75">
      <c r="A35" s="28" t="s">
        <v>65</v>
      </c>
      <c r="B35" s="32">
        <v>23</v>
      </c>
      <c r="C35" s="31">
        <v>34.78260869565217</v>
      </c>
      <c r="D35" s="31">
        <v>21.73913043478261</v>
      </c>
      <c r="E35" s="31">
        <v>21.73913043478261</v>
      </c>
      <c r="F35" s="223">
        <v>78.26086956521739</v>
      </c>
      <c r="G35" s="31">
        <v>13.043478260869565</v>
      </c>
    </row>
    <row r="36" spans="1:7" ht="15.75">
      <c r="A36" s="28" t="s">
        <v>30</v>
      </c>
      <c r="B36" s="32">
        <v>347</v>
      </c>
      <c r="C36" s="31">
        <v>14.697406340057636</v>
      </c>
      <c r="D36" s="31">
        <v>27.953890489913547</v>
      </c>
      <c r="E36" s="31">
        <v>29.68299711815562</v>
      </c>
      <c r="F36" s="223">
        <v>72.3342939481268</v>
      </c>
      <c r="G36" s="31">
        <v>16.138328530259365</v>
      </c>
    </row>
    <row r="37" spans="1:7" ht="15.75">
      <c r="A37" s="28" t="s">
        <v>31</v>
      </c>
      <c r="B37" s="32">
        <v>2742</v>
      </c>
      <c r="C37" s="31">
        <v>10.904449307075128</v>
      </c>
      <c r="D37" s="31">
        <v>30.12399708242159</v>
      </c>
      <c r="E37" s="31">
        <v>30.926331145149526</v>
      </c>
      <c r="F37" s="223">
        <v>71.95477753464624</v>
      </c>
      <c r="G37" s="31">
        <v>15.390226112326769</v>
      </c>
    </row>
    <row r="38" spans="1:7" ht="15.75">
      <c r="A38" s="28" t="s">
        <v>32</v>
      </c>
      <c r="B38" s="32">
        <v>194</v>
      </c>
      <c r="C38" s="31">
        <v>12.371134020618557</v>
      </c>
      <c r="D38" s="31">
        <v>24.22680412371134</v>
      </c>
      <c r="E38" s="31">
        <v>27.31958762886598</v>
      </c>
      <c r="F38" s="223">
        <v>63.91752577319587</v>
      </c>
      <c r="G38" s="31">
        <v>15.463917525773196</v>
      </c>
    </row>
    <row r="39" spans="1:7" ht="15.75">
      <c r="A39" s="28"/>
      <c r="B39" s="32"/>
      <c r="C39" s="31"/>
      <c r="D39" s="31"/>
      <c r="E39" s="31"/>
      <c r="F39" s="223"/>
      <c r="G39" s="31"/>
    </row>
    <row r="40" spans="1:7" ht="15.75">
      <c r="A40" s="28" t="s">
        <v>66</v>
      </c>
      <c r="B40" s="32">
        <v>3941</v>
      </c>
      <c r="C40" s="31">
        <v>25.729510276579546</v>
      </c>
      <c r="D40" s="31">
        <v>33.16417153006851</v>
      </c>
      <c r="E40" s="31">
        <v>26.617609743719868</v>
      </c>
      <c r="F40" s="223">
        <v>85.51129155036793</v>
      </c>
      <c r="G40" s="31">
        <v>11.2661760974372</v>
      </c>
    </row>
    <row r="41" spans="1:7" ht="15.75">
      <c r="A41" s="28" t="s">
        <v>34</v>
      </c>
      <c r="B41" s="32">
        <v>19</v>
      </c>
      <c r="C41" s="31">
        <v>26.31578947368421</v>
      </c>
      <c r="D41" s="31">
        <v>31.57894736842105</v>
      </c>
      <c r="E41" s="31">
        <v>21.052631578947366</v>
      </c>
      <c r="F41" s="223">
        <v>78.94736842105263</v>
      </c>
      <c r="G41" s="31">
        <v>15.789473684210526</v>
      </c>
    </row>
    <row r="42" spans="1:7" ht="15.75">
      <c r="A42" s="28" t="s">
        <v>67</v>
      </c>
      <c r="B42" s="32">
        <v>200</v>
      </c>
      <c r="C42" s="31">
        <v>37</v>
      </c>
      <c r="D42" s="31">
        <v>34.5</v>
      </c>
      <c r="E42" s="31">
        <v>20.5</v>
      </c>
      <c r="F42" s="223">
        <v>92</v>
      </c>
      <c r="G42" s="31">
        <v>4.5</v>
      </c>
    </row>
    <row r="43" spans="1:7" ht="15.75">
      <c r="A43" s="28"/>
      <c r="B43" s="32"/>
      <c r="C43" s="31"/>
      <c r="D43" s="31"/>
      <c r="E43" s="31"/>
      <c r="F43" s="223"/>
      <c r="G43" s="31"/>
    </row>
    <row r="44" spans="1:7" ht="15.75">
      <c r="A44" s="28" t="s">
        <v>36</v>
      </c>
      <c r="B44" s="32">
        <v>624</v>
      </c>
      <c r="C44" s="31">
        <v>13.942307692307693</v>
      </c>
      <c r="D44" s="31">
        <v>26.442307692307693</v>
      </c>
      <c r="E44" s="31">
        <v>28.365384615384613</v>
      </c>
      <c r="F44" s="223">
        <v>68.75</v>
      </c>
      <c r="G44" s="31">
        <v>16.506410256410255</v>
      </c>
    </row>
    <row r="45" spans="1:7" ht="15.75">
      <c r="A45" s="28"/>
      <c r="B45" s="32"/>
      <c r="C45" s="31"/>
      <c r="D45" s="31"/>
      <c r="E45" s="31"/>
      <c r="F45" s="223"/>
      <c r="G45" s="31"/>
    </row>
    <row r="46" spans="1:7" ht="15.75">
      <c r="A46" s="58" t="s">
        <v>38</v>
      </c>
      <c r="B46" s="59">
        <f>SUM(B6:B44)</f>
        <v>46112</v>
      </c>
      <c r="C46" s="61">
        <v>16.271252602359475</v>
      </c>
      <c r="D46" s="61">
        <v>23.941707147814018</v>
      </c>
      <c r="E46" s="61">
        <v>30.161346287300482</v>
      </c>
      <c r="F46" s="235">
        <v>70.37430603747397</v>
      </c>
      <c r="G46" s="61">
        <v>18.700121443442054</v>
      </c>
    </row>
    <row r="47" spans="1:7" ht="15.75">
      <c r="A47" s="28"/>
      <c r="B47" s="30"/>
      <c r="C47" s="31"/>
      <c r="D47" s="31"/>
      <c r="E47" s="31"/>
      <c r="F47" s="223"/>
      <c r="G47" s="31"/>
    </row>
    <row r="48" spans="1:7" ht="15.75">
      <c r="A48" s="28" t="s">
        <v>79</v>
      </c>
      <c r="B48" s="30">
        <v>24</v>
      </c>
      <c r="C48" s="31"/>
      <c r="D48" s="31"/>
      <c r="E48" s="31"/>
      <c r="F48" s="31">
        <v>21</v>
      </c>
      <c r="G48" s="31"/>
    </row>
    <row r="49" spans="1:7" ht="15.75">
      <c r="A49" s="28" t="s">
        <v>80</v>
      </c>
      <c r="B49" s="30">
        <v>53</v>
      </c>
      <c r="C49" s="31"/>
      <c r="D49" s="31"/>
      <c r="E49" s="31"/>
      <c r="F49" s="31">
        <v>92</v>
      </c>
      <c r="G49" s="31"/>
    </row>
    <row r="50" spans="1:7" ht="15.75">
      <c r="A50" s="28" t="s">
        <v>81</v>
      </c>
      <c r="B50" s="30">
        <v>2</v>
      </c>
      <c r="C50" s="31"/>
      <c r="D50" s="31"/>
      <c r="E50" s="31"/>
      <c r="F50" s="31">
        <v>50</v>
      </c>
      <c r="G50" s="31"/>
    </row>
    <row r="51" spans="1:7" ht="15.75">
      <c r="A51" s="28" t="s">
        <v>82</v>
      </c>
      <c r="B51" s="30">
        <v>3</v>
      </c>
      <c r="C51" s="31"/>
      <c r="D51" s="31"/>
      <c r="E51" s="31"/>
      <c r="F51" s="31">
        <v>67</v>
      </c>
      <c r="G51" s="31"/>
    </row>
    <row r="52" spans="1:7" ht="15.75">
      <c r="A52" s="28"/>
      <c r="B52" s="30"/>
      <c r="C52" s="31"/>
      <c r="D52" s="31"/>
      <c r="E52" s="31"/>
      <c r="F52" s="31"/>
      <c r="G52" s="31"/>
    </row>
    <row r="53" spans="1:7" ht="15.75">
      <c r="A53" s="58" t="s">
        <v>44</v>
      </c>
      <c r="B53" s="59">
        <f>SUM(B46:B51)</f>
        <v>46194</v>
      </c>
      <c r="C53" s="60">
        <v>16</v>
      </c>
      <c r="D53" s="60">
        <v>24</v>
      </c>
      <c r="E53" s="60">
        <v>30</v>
      </c>
      <c r="F53" s="60">
        <v>70</v>
      </c>
      <c r="G53" s="60">
        <v>19</v>
      </c>
    </row>
    <row r="54" spans="1:7" ht="15.75">
      <c r="A54" s="28" t="s">
        <v>83</v>
      </c>
      <c r="B54" s="28"/>
      <c r="C54" s="28"/>
      <c r="D54" s="28"/>
      <c r="E54" s="28"/>
      <c r="F54" s="28"/>
      <c r="G54" s="28"/>
    </row>
    <row r="55" spans="1:7" ht="15.75">
      <c r="A55" s="28" t="s">
        <v>259</v>
      </c>
      <c r="B55" s="28"/>
      <c r="C55" s="28"/>
      <c r="D55" s="28"/>
      <c r="E55" s="28"/>
      <c r="F55" s="28"/>
      <c r="G55" s="28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9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33.28125" style="26" customWidth="1"/>
    <col min="2" max="2" width="10.140625" style="67" customWidth="1"/>
    <col min="3" max="6" width="8.7109375" style="67" customWidth="1"/>
    <col min="7" max="7" width="10.140625" style="67" customWidth="1"/>
    <col min="8" max="8" width="8.7109375" style="67" customWidth="1"/>
    <col min="9" max="16384" width="8.7109375" style="26" customWidth="1"/>
  </cols>
  <sheetData>
    <row r="1" spans="1:8" ht="15.75">
      <c r="A1" s="27" t="s">
        <v>299</v>
      </c>
      <c r="B1" s="29"/>
      <c r="C1" s="29"/>
      <c r="D1" s="29"/>
      <c r="E1" s="29"/>
      <c r="F1" s="29"/>
      <c r="G1" s="66"/>
      <c r="H1" s="66"/>
    </row>
    <row r="2" spans="1:8" ht="15.75">
      <c r="A2" s="28"/>
      <c r="B2" s="29"/>
      <c r="C2" s="29"/>
      <c r="D2" s="29"/>
      <c r="E2" s="29"/>
      <c r="F2" s="29"/>
      <c r="G2" s="66"/>
      <c r="H2" s="66"/>
    </row>
    <row r="3" spans="1:8" ht="15.75">
      <c r="A3" s="36" t="s">
        <v>86</v>
      </c>
      <c r="C3" s="29"/>
      <c r="D3" s="29"/>
      <c r="E3" s="29"/>
      <c r="F3" s="29"/>
      <c r="G3" s="66"/>
      <c r="H3" s="66"/>
    </row>
    <row r="4" spans="1:8" s="36" customFormat="1" ht="12">
      <c r="A4" s="62"/>
      <c r="B4" s="68"/>
      <c r="C4" s="68" t="s">
        <v>89</v>
      </c>
      <c r="D4" s="68"/>
      <c r="E4" s="68"/>
      <c r="F4" s="68"/>
      <c r="G4" s="68"/>
      <c r="H4" s="68"/>
    </row>
    <row r="5" spans="2:8" s="36" customFormat="1" ht="12">
      <c r="B5" s="65"/>
      <c r="C5" s="65" t="s">
        <v>88</v>
      </c>
      <c r="D5" s="65"/>
      <c r="E5" s="65" t="s">
        <v>151</v>
      </c>
      <c r="F5" s="65"/>
      <c r="G5" s="65"/>
      <c r="H5" s="65"/>
    </row>
    <row r="6" spans="1:8" s="36" customFormat="1" ht="12">
      <c r="A6" s="63" t="s">
        <v>70</v>
      </c>
      <c r="B6" s="64" t="s">
        <v>71</v>
      </c>
      <c r="C6" s="64" t="s">
        <v>87</v>
      </c>
      <c r="D6" s="64" t="s">
        <v>73</v>
      </c>
      <c r="E6" s="64" t="s">
        <v>74</v>
      </c>
      <c r="F6" s="64" t="s">
        <v>75</v>
      </c>
      <c r="G6" s="64" t="s">
        <v>76</v>
      </c>
      <c r="H6" s="64" t="s">
        <v>77</v>
      </c>
    </row>
    <row r="7" spans="1:8" ht="15.75">
      <c r="A7" s="28" t="s">
        <v>46</v>
      </c>
      <c r="B7" s="223">
        <v>2</v>
      </c>
      <c r="C7" s="57">
        <v>0.6666666666666666</v>
      </c>
      <c r="D7" s="30">
        <v>1</v>
      </c>
      <c r="E7" s="30">
        <v>1</v>
      </c>
      <c r="F7" s="223">
        <v>0</v>
      </c>
      <c r="G7" s="30">
        <v>2</v>
      </c>
      <c r="H7" s="30">
        <v>0</v>
      </c>
    </row>
    <row r="8" spans="1:8" ht="15.75">
      <c r="A8" s="28" t="s">
        <v>47</v>
      </c>
      <c r="B8" s="223">
        <v>11742</v>
      </c>
      <c r="C8" s="57">
        <v>0.431152236175369</v>
      </c>
      <c r="D8" s="30">
        <v>1472</v>
      </c>
      <c r="E8" s="30">
        <v>2421</v>
      </c>
      <c r="F8" s="223">
        <v>3690</v>
      </c>
      <c r="G8" s="30">
        <v>7583</v>
      </c>
      <c r="H8" s="30">
        <v>2655</v>
      </c>
    </row>
    <row r="9" spans="1:8" ht="15.75">
      <c r="A9" s="28" t="s">
        <v>48</v>
      </c>
      <c r="B9" s="223">
        <v>166</v>
      </c>
      <c r="C9" s="57">
        <v>0.4181360201511335</v>
      </c>
      <c r="D9" s="30">
        <v>61</v>
      </c>
      <c r="E9" s="30">
        <v>58</v>
      </c>
      <c r="F9" s="223">
        <v>30</v>
      </c>
      <c r="G9" s="30">
        <v>149</v>
      </c>
      <c r="H9" s="30">
        <v>13</v>
      </c>
    </row>
    <row r="10" spans="1:8" ht="15.75">
      <c r="A10" s="28" t="s">
        <v>49</v>
      </c>
      <c r="B10" s="223">
        <v>2</v>
      </c>
      <c r="C10" s="57">
        <v>1</v>
      </c>
      <c r="D10" s="30">
        <v>2</v>
      </c>
      <c r="E10" s="30">
        <v>0</v>
      </c>
      <c r="F10" s="223">
        <v>0</v>
      </c>
      <c r="G10" s="30">
        <v>2</v>
      </c>
      <c r="H10" s="30">
        <v>0</v>
      </c>
    </row>
    <row r="11" spans="1:8" ht="15.75">
      <c r="A11" s="28" t="s">
        <v>50</v>
      </c>
      <c r="B11" s="223">
        <v>9</v>
      </c>
      <c r="C11" s="57">
        <v>0.5</v>
      </c>
      <c r="D11" s="30">
        <v>7</v>
      </c>
      <c r="E11" s="30">
        <v>0</v>
      </c>
      <c r="F11" s="223">
        <v>0</v>
      </c>
      <c r="G11" s="30">
        <v>7</v>
      </c>
      <c r="H11" s="30">
        <v>0</v>
      </c>
    </row>
    <row r="12" spans="1:8" ht="15.75">
      <c r="A12" s="28" t="s">
        <v>51</v>
      </c>
      <c r="B12" s="223">
        <v>114</v>
      </c>
      <c r="C12" s="57">
        <v>0.3465045592705167</v>
      </c>
      <c r="D12" s="30">
        <v>40</v>
      </c>
      <c r="E12" s="30">
        <v>28</v>
      </c>
      <c r="F12" s="223">
        <v>22</v>
      </c>
      <c r="G12" s="30">
        <v>90</v>
      </c>
      <c r="H12" s="30">
        <v>13</v>
      </c>
    </row>
    <row r="13" spans="1:8" ht="15.75">
      <c r="A13" s="28" t="s">
        <v>52</v>
      </c>
      <c r="B13" s="223">
        <v>12</v>
      </c>
      <c r="C13" s="57">
        <v>0.19047619047619047</v>
      </c>
      <c r="D13" s="30">
        <v>11</v>
      </c>
      <c r="E13" s="30">
        <v>0</v>
      </c>
      <c r="F13" s="223">
        <v>1</v>
      </c>
      <c r="G13" s="30">
        <v>12</v>
      </c>
      <c r="H13" s="30">
        <v>0</v>
      </c>
    </row>
    <row r="14" spans="1:8" ht="15.75">
      <c r="A14" s="28" t="s">
        <v>53</v>
      </c>
      <c r="B14" s="223">
        <v>6</v>
      </c>
      <c r="C14" s="57">
        <v>0.2608695652173913</v>
      </c>
      <c r="D14" s="30">
        <v>3</v>
      </c>
      <c r="E14" s="30">
        <v>3</v>
      </c>
      <c r="F14" s="223">
        <v>0</v>
      </c>
      <c r="G14" s="30">
        <v>6</v>
      </c>
      <c r="H14" s="30">
        <v>0</v>
      </c>
    </row>
    <row r="15" spans="1:8" ht="15.75">
      <c r="A15" s="28" t="s">
        <v>54</v>
      </c>
      <c r="B15" s="223">
        <v>2</v>
      </c>
      <c r="C15" s="57">
        <v>0.4</v>
      </c>
      <c r="D15" s="30">
        <v>2</v>
      </c>
      <c r="E15" s="30">
        <v>0</v>
      </c>
      <c r="F15" s="223">
        <v>0</v>
      </c>
      <c r="G15" s="30">
        <v>2</v>
      </c>
      <c r="H15" s="30">
        <v>0</v>
      </c>
    </row>
    <row r="16" spans="1:8" ht="15.75">
      <c r="A16" s="28" t="s">
        <v>55</v>
      </c>
      <c r="B16" s="223">
        <v>64</v>
      </c>
      <c r="C16" s="57">
        <v>0.3699421965317919</v>
      </c>
      <c r="D16" s="30">
        <v>36</v>
      </c>
      <c r="E16" s="30">
        <v>14</v>
      </c>
      <c r="F16" s="223">
        <v>7</v>
      </c>
      <c r="G16" s="30">
        <v>57</v>
      </c>
      <c r="H16" s="30">
        <v>4</v>
      </c>
    </row>
    <row r="17" spans="1:8" ht="15.75">
      <c r="A17" s="28"/>
      <c r="B17" s="223"/>
      <c r="C17" s="30"/>
      <c r="D17" s="30"/>
      <c r="E17" s="30"/>
      <c r="F17" s="223"/>
      <c r="G17" s="30"/>
      <c r="H17" s="30"/>
    </row>
    <row r="18" spans="1:8" ht="15.75">
      <c r="A18" s="28" t="s">
        <v>14</v>
      </c>
      <c r="B18" s="154">
        <v>228</v>
      </c>
      <c r="C18" s="204">
        <v>0.4550898203592814</v>
      </c>
      <c r="D18">
        <v>35</v>
      </c>
      <c r="E18">
        <v>71</v>
      </c>
      <c r="F18" s="154">
        <v>46</v>
      </c>
      <c r="G18">
        <v>152</v>
      </c>
      <c r="H18">
        <v>40</v>
      </c>
    </row>
    <row r="19" spans="1:8" ht="15.75">
      <c r="A19" s="28" t="s">
        <v>56</v>
      </c>
      <c r="B19" s="154">
        <v>410</v>
      </c>
      <c r="C19" s="204">
        <v>0.5601092896174863</v>
      </c>
      <c r="D19">
        <v>74</v>
      </c>
      <c r="E19">
        <v>114</v>
      </c>
      <c r="F19" s="154">
        <v>88</v>
      </c>
      <c r="G19">
        <v>276</v>
      </c>
      <c r="H19">
        <v>49</v>
      </c>
    </row>
    <row r="20" spans="1:8" ht="15.75">
      <c r="A20" s="28"/>
      <c r="B20" s="223"/>
      <c r="C20" s="30"/>
      <c r="D20" s="30"/>
      <c r="E20" s="30"/>
      <c r="F20" s="223"/>
      <c r="G20" s="30"/>
      <c r="H20" s="30"/>
    </row>
    <row r="21" spans="1:8" ht="15.75">
      <c r="A21" s="28" t="s">
        <v>57</v>
      </c>
      <c r="B21" s="154">
        <v>229</v>
      </c>
      <c r="C21" s="204">
        <v>0.365814696485623</v>
      </c>
      <c r="D21">
        <v>23</v>
      </c>
      <c r="E21">
        <v>52</v>
      </c>
      <c r="F21" s="154">
        <v>54</v>
      </c>
      <c r="G21">
        <v>129</v>
      </c>
      <c r="H21">
        <v>61</v>
      </c>
    </row>
    <row r="22" spans="1:8" ht="15.75">
      <c r="A22" s="28" t="s">
        <v>58</v>
      </c>
      <c r="B22" s="154">
        <v>1330</v>
      </c>
      <c r="C22" s="204">
        <v>0.506859756097561</v>
      </c>
      <c r="D22">
        <v>232</v>
      </c>
      <c r="E22">
        <v>332</v>
      </c>
      <c r="F22" s="154">
        <v>386</v>
      </c>
      <c r="G22">
        <v>950</v>
      </c>
      <c r="H22">
        <v>269</v>
      </c>
    </row>
    <row r="23" spans="1:8" ht="15.75">
      <c r="A23" s="28" t="s">
        <v>19</v>
      </c>
      <c r="B23" s="154">
        <v>84</v>
      </c>
      <c r="C23" s="204">
        <v>0.20537897310513448</v>
      </c>
      <c r="D23">
        <v>12</v>
      </c>
      <c r="E23">
        <v>27</v>
      </c>
      <c r="F23" s="154">
        <v>19</v>
      </c>
      <c r="G23">
        <v>58</v>
      </c>
      <c r="H23">
        <v>17</v>
      </c>
    </row>
    <row r="24" spans="1:8" ht="15.75">
      <c r="A24" s="28" t="s">
        <v>59</v>
      </c>
      <c r="B24" s="154">
        <v>330</v>
      </c>
      <c r="C24" s="204">
        <v>0.7221006564551422</v>
      </c>
      <c r="D24">
        <v>39</v>
      </c>
      <c r="E24">
        <v>72</v>
      </c>
      <c r="F24" s="154">
        <v>90</v>
      </c>
      <c r="G24">
        <v>201</v>
      </c>
      <c r="H24">
        <v>66</v>
      </c>
    </row>
    <row r="25" spans="1:8" ht="15.75">
      <c r="A25" s="28"/>
      <c r="B25" s="223"/>
      <c r="C25" s="30"/>
      <c r="D25" s="30"/>
      <c r="E25" s="30"/>
      <c r="F25" s="223"/>
      <c r="G25" s="30"/>
      <c r="H25" s="30"/>
    </row>
    <row r="26" spans="1:8" ht="15.75">
      <c r="A26" s="28" t="s">
        <v>21</v>
      </c>
      <c r="B26" s="154">
        <v>26</v>
      </c>
      <c r="C26" s="204">
        <v>0.36619718309859156</v>
      </c>
      <c r="D26">
        <v>4</v>
      </c>
      <c r="E26">
        <v>5</v>
      </c>
      <c r="F26" s="154">
        <v>7</v>
      </c>
      <c r="G26">
        <v>16</v>
      </c>
      <c r="H26">
        <v>5</v>
      </c>
    </row>
    <row r="27" spans="1:8" ht="15.75">
      <c r="A27" s="28" t="s">
        <v>60</v>
      </c>
      <c r="B27" s="154">
        <v>94</v>
      </c>
      <c r="C27" s="204">
        <v>0.4723618090452261</v>
      </c>
      <c r="D27">
        <v>22</v>
      </c>
      <c r="E27">
        <v>29</v>
      </c>
      <c r="F27" s="154">
        <v>21</v>
      </c>
      <c r="G27">
        <v>72</v>
      </c>
      <c r="H27">
        <v>13</v>
      </c>
    </row>
    <row r="28" spans="1:8" ht="15.75">
      <c r="A28" s="28" t="s">
        <v>61</v>
      </c>
      <c r="B28" s="154">
        <v>283</v>
      </c>
      <c r="C28" s="204">
        <v>0.562624254473161</v>
      </c>
      <c r="D28">
        <v>45</v>
      </c>
      <c r="E28">
        <v>74</v>
      </c>
      <c r="F28" s="154">
        <v>75</v>
      </c>
      <c r="G28">
        <v>194</v>
      </c>
      <c r="H28">
        <v>53</v>
      </c>
    </row>
    <row r="29" spans="1:8" ht="15.75">
      <c r="A29" s="28" t="s">
        <v>62</v>
      </c>
      <c r="B29" s="154">
        <v>186</v>
      </c>
      <c r="C29" s="204">
        <v>0.4732824427480916</v>
      </c>
      <c r="D29">
        <v>5</v>
      </c>
      <c r="E29">
        <v>47</v>
      </c>
      <c r="F29" s="154">
        <v>54</v>
      </c>
      <c r="G29">
        <v>106</v>
      </c>
      <c r="H29">
        <v>41</v>
      </c>
    </row>
    <row r="30" spans="1:8" ht="15.75">
      <c r="A30" s="28" t="s">
        <v>63</v>
      </c>
      <c r="B30" s="154">
        <v>245</v>
      </c>
      <c r="C30" s="204">
        <v>0.47297297297297297</v>
      </c>
      <c r="D30">
        <v>68</v>
      </c>
      <c r="E30">
        <v>69</v>
      </c>
      <c r="F30" s="154">
        <v>56</v>
      </c>
      <c r="G30">
        <v>193</v>
      </c>
      <c r="H30">
        <v>26</v>
      </c>
    </row>
    <row r="31" spans="1:8" ht="15.75">
      <c r="A31" s="28" t="s">
        <v>68</v>
      </c>
      <c r="B31" s="154">
        <v>29</v>
      </c>
      <c r="C31" s="204">
        <v>0.26126126126126126</v>
      </c>
      <c r="D31">
        <v>0</v>
      </c>
      <c r="E31">
        <v>3</v>
      </c>
      <c r="F31" s="154">
        <v>11</v>
      </c>
      <c r="G31">
        <v>14</v>
      </c>
      <c r="H31">
        <v>7</v>
      </c>
    </row>
    <row r="32" spans="1:8" ht="15.75">
      <c r="A32" s="28"/>
      <c r="B32" s="223"/>
      <c r="C32" s="30"/>
      <c r="D32" s="30"/>
      <c r="E32" s="30"/>
      <c r="F32" s="223"/>
      <c r="G32" s="30"/>
      <c r="H32" s="30"/>
    </row>
    <row r="33" spans="1:8" ht="15.75">
      <c r="A33" s="28" t="s">
        <v>26</v>
      </c>
      <c r="B33" s="154">
        <v>1710</v>
      </c>
      <c r="C33" s="204">
        <v>0.7616926503340757</v>
      </c>
      <c r="D33">
        <v>223</v>
      </c>
      <c r="E33">
        <v>375</v>
      </c>
      <c r="F33" s="154">
        <v>500</v>
      </c>
      <c r="G33">
        <v>1098</v>
      </c>
      <c r="H33">
        <v>339</v>
      </c>
    </row>
    <row r="34" spans="1:8" ht="15.75">
      <c r="A34" s="28" t="s">
        <v>64</v>
      </c>
      <c r="B34" s="154">
        <v>147</v>
      </c>
      <c r="C34" s="204">
        <v>0.7696335078534031</v>
      </c>
      <c r="D34">
        <v>27</v>
      </c>
      <c r="E34">
        <v>38</v>
      </c>
      <c r="F34" s="154">
        <v>43</v>
      </c>
      <c r="G34">
        <v>108</v>
      </c>
      <c r="H34">
        <v>24</v>
      </c>
    </row>
    <row r="35" spans="1:8" ht="15.75">
      <c r="A35" s="28" t="s">
        <v>28</v>
      </c>
      <c r="B35" s="154">
        <v>133</v>
      </c>
      <c r="C35" s="204">
        <v>0.6820512820512821</v>
      </c>
      <c r="D35">
        <v>19</v>
      </c>
      <c r="E35">
        <v>36</v>
      </c>
      <c r="F35" s="154">
        <v>36</v>
      </c>
      <c r="G35">
        <v>91</v>
      </c>
      <c r="H35">
        <v>25</v>
      </c>
    </row>
    <row r="36" spans="1:8" ht="15.75">
      <c r="A36" s="28" t="s">
        <v>65</v>
      </c>
      <c r="B36" s="154">
        <v>2</v>
      </c>
      <c r="C36" s="204">
        <v>0.08695652173913043</v>
      </c>
      <c r="D36">
        <v>1</v>
      </c>
      <c r="E36">
        <v>1</v>
      </c>
      <c r="F36" s="154">
        <v>0</v>
      </c>
      <c r="G36">
        <v>2</v>
      </c>
      <c r="H36">
        <v>0</v>
      </c>
    </row>
    <row r="37" spans="1:8" ht="15.75">
      <c r="A37" s="28" t="s">
        <v>30</v>
      </c>
      <c r="B37" s="154">
        <v>116</v>
      </c>
      <c r="C37" s="204">
        <v>0.33429394812680113</v>
      </c>
      <c r="D37">
        <v>13</v>
      </c>
      <c r="E37">
        <v>31</v>
      </c>
      <c r="F37" s="154">
        <v>30</v>
      </c>
      <c r="G37">
        <v>74</v>
      </c>
      <c r="H37">
        <v>22</v>
      </c>
    </row>
    <row r="38" spans="1:8" ht="15.75">
      <c r="A38" s="28" t="s">
        <v>31</v>
      </c>
      <c r="B38" s="154">
        <v>240</v>
      </c>
      <c r="C38" s="204">
        <v>0.087527352297593</v>
      </c>
      <c r="D38">
        <v>14</v>
      </c>
      <c r="E38">
        <v>65</v>
      </c>
      <c r="F38" s="154">
        <v>81</v>
      </c>
      <c r="G38">
        <v>160</v>
      </c>
      <c r="H38">
        <v>43</v>
      </c>
    </row>
    <row r="39" spans="1:8" ht="15.75">
      <c r="A39" s="28" t="s">
        <v>32</v>
      </c>
      <c r="B39" s="154">
        <v>185</v>
      </c>
      <c r="C39" s="204">
        <v>0.9536082474226805</v>
      </c>
      <c r="D39">
        <v>23</v>
      </c>
      <c r="E39">
        <v>45</v>
      </c>
      <c r="F39" s="154">
        <v>52</v>
      </c>
      <c r="G39">
        <v>120</v>
      </c>
      <c r="H39">
        <v>28</v>
      </c>
    </row>
    <row r="40" spans="1:8" ht="15.75">
      <c r="A40" s="28"/>
      <c r="B40" s="223"/>
      <c r="C40" s="30"/>
      <c r="D40" s="30"/>
      <c r="E40" s="30"/>
      <c r="F40" s="223"/>
      <c r="G40" s="30"/>
      <c r="H40" s="30"/>
    </row>
    <row r="41" spans="1:8" ht="15.75">
      <c r="A41" s="28" t="s">
        <v>66</v>
      </c>
      <c r="B41" s="154">
        <v>1306</v>
      </c>
      <c r="C41" s="204">
        <v>0.3313879725957879</v>
      </c>
      <c r="D41">
        <v>208</v>
      </c>
      <c r="E41">
        <v>389</v>
      </c>
      <c r="F41" s="154">
        <v>421</v>
      </c>
      <c r="G41">
        <v>1018</v>
      </c>
      <c r="H41">
        <v>220</v>
      </c>
    </row>
    <row r="42" spans="1:8" ht="15.75">
      <c r="A42" s="28" t="s">
        <v>34</v>
      </c>
      <c r="B42" s="154">
        <v>9</v>
      </c>
      <c r="C42" s="204">
        <v>0.47368421052631576</v>
      </c>
      <c r="D42">
        <v>2</v>
      </c>
      <c r="E42">
        <v>4</v>
      </c>
      <c r="F42" s="154">
        <v>1</v>
      </c>
      <c r="G42">
        <v>7</v>
      </c>
      <c r="H42">
        <v>1</v>
      </c>
    </row>
    <row r="43" spans="1:8" ht="15.75">
      <c r="A43" s="28" t="s">
        <v>67</v>
      </c>
      <c r="B43" s="154">
        <v>76</v>
      </c>
      <c r="C43" s="204">
        <f>'HG4a'!B43/('HG4a'!B43+'HG4b'!B43)</f>
        <v>0.38</v>
      </c>
      <c r="D43">
        <v>30</v>
      </c>
      <c r="E43">
        <v>28</v>
      </c>
      <c r="F43" s="154">
        <v>13</v>
      </c>
      <c r="G43">
        <v>71</v>
      </c>
      <c r="H43">
        <v>1</v>
      </c>
    </row>
    <row r="44" spans="1:8" ht="15.75">
      <c r="A44" s="28"/>
      <c r="B44" s="223"/>
      <c r="C44" s="30"/>
      <c r="D44" s="30"/>
      <c r="E44" s="30"/>
      <c r="F44" s="223"/>
      <c r="G44" s="30"/>
      <c r="H44" s="30"/>
    </row>
    <row r="45" spans="1:8" ht="15.75">
      <c r="A45" s="28" t="s">
        <v>36</v>
      </c>
      <c r="B45" s="154">
        <v>448</v>
      </c>
      <c r="C45" s="204">
        <v>0.717948717948718</v>
      </c>
      <c r="D45">
        <v>49</v>
      </c>
      <c r="E45">
        <v>125</v>
      </c>
      <c r="F45" s="154">
        <v>134</v>
      </c>
      <c r="G45">
        <v>308</v>
      </c>
      <c r="H45">
        <v>75</v>
      </c>
    </row>
    <row r="46" spans="1:8" ht="15.75">
      <c r="A46" s="28"/>
      <c r="B46" s="223"/>
      <c r="C46" s="30"/>
      <c r="D46" s="30"/>
      <c r="E46" s="30"/>
      <c r="F46" s="223"/>
      <c r="G46" s="30"/>
      <c r="H46" s="30"/>
    </row>
    <row r="47" spans="1:8" ht="15.75">
      <c r="A47" s="34" t="s">
        <v>38</v>
      </c>
      <c r="B47" s="39">
        <f>SUM(B7:B46)</f>
        <v>19965</v>
      </c>
      <c r="C47" s="70">
        <f>B47/(B47+'HG4b'!B47)</f>
        <v>0.4329675572519084</v>
      </c>
      <c r="D47" s="39">
        <f>SUM(D7:D46)</f>
        <v>2803</v>
      </c>
      <c r="E47" s="39">
        <f>SUM(E7:E46)</f>
        <v>4557</v>
      </c>
      <c r="F47" s="234">
        <f>SUM(F7:F46)</f>
        <v>5968</v>
      </c>
      <c r="G47" s="39">
        <f>SUM(G7:G46)</f>
        <v>13328</v>
      </c>
      <c r="H47" s="39">
        <f>SUM(H7:H46)</f>
        <v>4110</v>
      </c>
    </row>
    <row r="48" spans="1:8" ht="15.75">
      <c r="A48" s="35" t="s">
        <v>85</v>
      </c>
      <c r="B48" s="40">
        <f>B47/B47</f>
        <v>1</v>
      </c>
      <c r="C48" s="40"/>
      <c r="D48" s="40">
        <f>D47/B47</f>
        <v>0.14039569246180816</v>
      </c>
      <c r="E48" s="40">
        <f>E47/B47</f>
        <v>0.2282494365138993</v>
      </c>
      <c r="F48" s="40">
        <f>F47/B47</f>
        <v>0.2989231154520411</v>
      </c>
      <c r="G48" s="40">
        <f>G47/B47</f>
        <v>0.6675682444277485</v>
      </c>
      <c r="H48" s="40">
        <f>H47/B47</f>
        <v>0.20586025544703232</v>
      </c>
    </row>
    <row r="49" spans="1:8" ht="15.75">
      <c r="A49" s="28"/>
      <c r="B49" s="30"/>
      <c r="C49" s="30"/>
      <c r="D49" s="30"/>
      <c r="E49" s="30"/>
      <c r="F49" s="30"/>
      <c r="G49" s="30"/>
      <c r="H49" s="30"/>
    </row>
    <row r="50" spans="1:8" ht="15.75">
      <c r="A50" s="28" t="s">
        <v>79</v>
      </c>
      <c r="B50" s="30">
        <v>8</v>
      </c>
      <c r="C50" s="217">
        <v>0.33</v>
      </c>
      <c r="D50" s="30"/>
      <c r="E50" s="30"/>
      <c r="F50" s="30"/>
      <c r="G50" s="30">
        <v>2</v>
      </c>
      <c r="H50" s="30"/>
    </row>
    <row r="51" spans="1:8" ht="15.75">
      <c r="A51" s="28" t="s">
        <v>80</v>
      </c>
      <c r="B51" s="30">
        <v>21</v>
      </c>
      <c r="C51" s="217">
        <v>0.4</v>
      </c>
      <c r="D51" s="30"/>
      <c r="E51" s="30"/>
      <c r="F51" s="30"/>
      <c r="G51" s="30">
        <v>20</v>
      </c>
      <c r="H51" s="30"/>
    </row>
    <row r="52" spans="1:8" ht="15.75">
      <c r="A52" s="28" t="s">
        <v>81</v>
      </c>
      <c r="B52" s="30">
        <v>2</v>
      </c>
      <c r="C52" s="218">
        <v>1</v>
      </c>
      <c r="D52" s="30"/>
      <c r="E52" s="30"/>
      <c r="F52" s="30"/>
      <c r="G52" s="30">
        <v>1</v>
      </c>
      <c r="H52" s="30"/>
    </row>
    <row r="53" spans="1:8" ht="15.75">
      <c r="A53" s="28" t="s">
        <v>82</v>
      </c>
      <c r="B53" s="30">
        <v>2</v>
      </c>
      <c r="C53" s="217">
        <v>0.67</v>
      </c>
      <c r="D53" s="30"/>
      <c r="E53" s="30"/>
      <c r="F53" s="30"/>
      <c r="G53" s="30">
        <v>1</v>
      </c>
      <c r="H53" s="30"/>
    </row>
    <row r="54" spans="1:8" ht="15.75">
      <c r="A54" s="28"/>
      <c r="B54" s="30"/>
      <c r="C54" s="30"/>
      <c r="D54" s="30"/>
      <c r="E54" s="30"/>
      <c r="F54" s="30"/>
      <c r="G54" s="30"/>
      <c r="H54" s="30"/>
    </row>
    <row r="55" spans="1:8" ht="15.75">
      <c r="A55" s="34" t="s">
        <v>44</v>
      </c>
      <c r="B55" s="39">
        <f>B53+B52+B51+B50+B47</f>
        <v>19998</v>
      </c>
      <c r="C55" s="219">
        <v>0.43</v>
      </c>
      <c r="D55" s="39">
        <f>D53+D52+D51+D50+D47</f>
        <v>2803</v>
      </c>
      <c r="E55" s="39">
        <f>E53+E52+E51+E50+E47</f>
        <v>4557</v>
      </c>
      <c r="F55" s="39">
        <f>F53+F52+F51+F50+F47</f>
        <v>5968</v>
      </c>
      <c r="G55" s="39">
        <f>G53+G52+G51+G50+G47</f>
        <v>13352</v>
      </c>
      <c r="H55" s="39">
        <f>H53+H52+H51+H50+H47</f>
        <v>4110</v>
      </c>
    </row>
    <row r="56" spans="1:8" ht="15.75">
      <c r="A56" s="35" t="s">
        <v>85</v>
      </c>
      <c r="B56" s="40">
        <f>B55/$B$55</f>
        <v>1</v>
      </c>
      <c r="C56" s="40"/>
      <c r="D56" s="40">
        <f>D55/$B$55</f>
        <v>0.14016401640164017</v>
      </c>
      <c r="E56" s="40">
        <f>E55/$B$55</f>
        <v>0.22787278727872787</v>
      </c>
      <c r="F56" s="40">
        <f>F55/$B$55</f>
        <v>0.2984298429842984</v>
      </c>
      <c r="G56" s="40">
        <f>G55/$B$55</f>
        <v>0.6676667666766677</v>
      </c>
      <c r="H56" s="40">
        <f>H55/$B$55</f>
        <v>0.20552055205520553</v>
      </c>
    </row>
    <row r="57" spans="1:8" ht="15.75">
      <c r="A57" s="28" t="s">
        <v>83</v>
      </c>
      <c r="B57" s="29"/>
      <c r="C57" s="29"/>
      <c r="D57" s="29"/>
      <c r="E57" s="29"/>
      <c r="F57" s="29"/>
      <c r="G57" s="29"/>
      <c r="H57" s="29"/>
    </row>
    <row r="58" spans="1:8" ht="15.75">
      <c r="A58" s="28" t="s">
        <v>259</v>
      </c>
      <c r="B58" s="29"/>
      <c r="C58" s="29"/>
      <c r="D58" s="29"/>
      <c r="E58" s="29"/>
      <c r="F58" s="29"/>
      <c r="G58" s="29"/>
      <c r="H58" s="29"/>
    </row>
    <row r="59" spans="1:8" ht="15.75">
      <c r="A59" s="25"/>
      <c r="B59" s="69"/>
      <c r="C59" s="69"/>
      <c r="D59" s="69"/>
      <c r="E59" s="69"/>
      <c r="F59" s="69"/>
      <c r="G59" s="69"/>
      <c r="H59" s="69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8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33.00390625" style="26" customWidth="1"/>
    <col min="2" max="2" width="10.140625" style="26" customWidth="1"/>
    <col min="3" max="6" width="8.7109375" style="26" customWidth="1"/>
    <col min="7" max="7" width="10.140625" style="26" customWidth="1"/>
    <col min="8" max="16384" width="8.7109375" style="26" customWidth="1"/>
  </cols>
  <sheetData>
    <row r="1" spans="1:8" ht="15.75">
      <c r="A1" s="27" t="s">
        <v>300</v>
      </c>
      <c r="B1" s="28"/>
      <c r="C1" s="28"/>
      <c r="D1" s="28"/>
      <c r="E1" s="28"/>
      <c r="F1" s="28"/>
      <c r="G1" s="33"/>
      <c r="H1" s="33"/>
    </row>
    <row r="2" spans="1:8" ht="15.75">
      <c r="A2" s="28"/>
      <c r="B2" s="28"/>
      <c r="C2" s="28"/>
      <c r="D2" s="28"/>
      <c r="E2" s="28"/>
      <c r="F2" s="28"/>
      <c r="G2" s="33"/>
      <c r="H2" s="33"/>
    </row>
    <row r="3" spans="1:8" ht="15.75">
      <c r="A3" s="36" t="s">
        <v>90</v>
      </c>
      <c r="B3" s="28"/>
      <c r="C3" s="28"/>
      <c r="D3" s="28"/>
      <c r="E3" s="28"/>
      <c r="F3" s="28"/>
      <c r="G3" s="33"/>
      <c r="H3" s="33"/>
    </row>
    <row r="4" spans="1:8" s="36" customFormat="1" ht="12">
      <c r="A4" s="62"/>
      <c r="B4" s="68"/>
      <c r="C4" s="68" t="s">
        <v>89</v>
      </c>
      <c r="D4" s="68"/>
      <c r="E4" s="68"/>
      <c r="F4" s="68"/>
      <c r="G4" s="68"/>
      <c r="H4" s="68"/>
    </row>
    <row r="5" spans="2:8" s="36" customFormat="1" ht="12">
      <c r="B5" s="65"/>
      <c r="C5" s="65" t="s">
        <v>88</v>
      </c>
      <c r="D5" s="65"/>
      <c r="E5" s="65" t="s">
        <v>151</v>
      </c>
      <c r="F5" s="65"/>
      <c r="G5" s="65"/>
      <c r="H5" s="65"/>
    </row>
    <row r="6" spans="1:8" s="36" customFormat="1" ht="12">
      <c r="A6" s="63" t="s">
        <v>70</v>
      </c>
      <c r="B6" s="64" t="s">
        <v>71</v>
      </c>
      <c r="C6" s="64" t="s">
        <v>87</v>
      </c>
      <c r="D6" s="64" t="s">
        <v>73</v>
      </c>
      <c r="E6" s="64" t="s">
        <v>74</v>
      </c>
      <c r="F6" s="64" t="s">
        <v>75</v>
      </c>
      <c r="G6" s="64" t="s">
        <v>76</v>
      </c>
      <c r="H6" s="64" t="s">
        <v>77</v>
      </c>
    </row>
    <row r="7" spans="1:8" ht="15.75">
      <c r="A7" s="28" t="s">
        <v>46</v>
      </c>
      <c r="B7" s="154">
        <v>1</v>
      </c>
      <c r="C7" s="204">
        <v>0.3333333333333333</v>
      </c>
      <c r="D7" s="154">
        <v>1</v>
      </c>
      <c r="E7" s="154">
        <v>0</v>
      </c>
      <c r="F7" s="154">
        <v>0</v>
      </c>
      <c r="G7" s="154">
        <v>1</v>
      </c>
      <c r="H7" s="154">
        <v>0</v>
      </c>
    </row>
    <row r="8" spans="1:8" ht="15.75">
      <c r="A8" s="28" t="s">
        <v>47</v>
      </c>
      <c r="B8" s="154">
        <v>15492</v>
      </c>
      <c r="C8" s="204">
        <v>0.568847763824631</v>
      </c>
      <c r="D8" s="154">
        <v>2612</v>
      </c>
      <c r="E8" s="154">
        <v>3446</v>
      </c>
      <c r="F8" s="154">
        <v>4996</v>
      </c>
      <c r="G8" s="154">
        <v>11054</v>
      </c>
      <c r="H8" s="154">
        <v>2923</v>
      </c>
    </row>
    <row r="9" spans="1:8" ht="15.75">
      <c r="A9" s="28" t="s">
        <v>48</v>
      </c>
      <c r="B9" s="154">
        <v>231</v>
      </c>
      <c r="C9" s="204">
        <v>0.5818639798488665</v>
      </c>
      <c r="D9" s="154">
        <v>82</v>
      </c>
      <c r="E9" s="154">
        <v>65</v>
      </c>
      <c r="F9" s="154">
        <v>54</v>
      </c>
      <c r="G9" s="154">
        <v>201</v>
      </c>
      <c r="H9" s="154">
        <v>21</v>
      </c>
    </row>
    <row r="10" spans="1:8" ht="15.75">
      <c r="A10" s="28" t="s">
        <v>49</v>
      </c>
      <c r="B10" s="2" t="s">
        <v>45</v>
      </c>
      <c r="C10" s="107">
        <v>0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</row>
    <row r="11" spans="1:8" ht="15.75">
      <c r="A11" s="28" t="s">
        <v>50</v>
      </c>
      <c r="B11" s="154">
        <v>9</v>
      </c>
      <c r="C11" s="204">
        <v>0.5</v>
      </c>
      <c r="D11" s="154">
        <v>6</v>
      </c>
      <c r="E11" s="154">
        <v>0</v>
      </c>
      <c r="F11" s="154">
        <v>2</v>
      </c>
      <c r="G11" s="154">
        <v>8</v>
      </c>
      <c r="H11" s="154">
        <v>0</v>
      </c>
    </row>
    <row r="12" spans="1:8" ht="15.75">
      <c r="A12" s="28" t="s">
        <v>51</v>
      </c>
      <c r="B12" s="154">
        <v>215</v>
      </c>
      <c r="C12" s="204">
        <v>0.6534954407294833</v>
      </c>
      <c r="D12" s="154">
        <v>69</v>
      </c>
      <c r="E12" s="154">
        <v>33</v>
      </c>
      <c r="F12" s="154">
        <v>64</v>
      </c>
      <c r="G12" s="154">
        <v>166</v>
      </c>
      <c r="H12" s="154">
        <v>32</v>
      </c>
    </row>
    <row r="13" spans="1:8" ht="15.75">
      <c r="A13" s="28" t="s">
        <v>52</v>
      </c>
      <c r="B13" s="154">
        <v>51</v>
      </c>
      <c r="C13" s="204">
        <v>0.8095238095238095</v>
      </c>
      <c r="D13" s="154">
        <v>23</v>
      </c>
      <c r="E13" s="154">
        <v>13</v>
      </c>
      <c r="F13" s="154">
        <v>9</v>
      </c>
      <c r="G13" s="154">
        <v>45</v>
      </c>
      <c r="H13" s="154">
        <v>3</v>
      </c>
    </row>
    <row r="14" spans="1:8" ht="15.75">
      <c r="A14" s="28" t="s">
        <v>53</v>
      </c>
      <c r="B14" s="154">
        <v>17</v>
      </c>
      <c r="C14" s="204">
        <v>0.7391304347826086</v>
      </c>
      <c r="D14" s="154">
        <v>7</v>
      </c>
      <c r="E14" s="154">
        <v>7</v>
      </c>
      <c r="F14" s="154">
        <v>1</v>
      </c>
      <c r="G14" s="154">
        <v>15</v>
      </c>
      <c r="H14" s="154">
        <v>2</v>
      </c>
    </row>
    <row r="15" spans="1:8" ht="15.75">
      <c r="A15" s="28" t="s">
        <v>54</v>
      </c>
      <c r="B15" s="154">
        <v>3</v>
      </c>
      <c r="C15" s="204">
        <v>0.6</v>
      </c>
      <c r="D15" s="154">
        <v>3</v>
      </c>
      <c r="E15" s="154">
        <v>0</v>
      </c>
      <c r="F15" s="154">
        <v>0</v>
      </c>
      <c r="G15" s="154">
        <v>3</v>
      </c>
      <c r="H15" s="154">
        <v>0</v>
      </c>
    </row>
    <row r="16" spans="1:8" ht="15.75">
      <c r="A16" s="28" t="s">
        <v>55</v>
      </c>
      <c r="B16" s="154">
        <v>109</v>
      </c>
      <c r="C16" s="204">
        <v>0.630057803468208</v>
      </c>
      <c r="D16" s="154">
        <v>49</v>
      </c>
      <c r="E16" s="154">
        <v>24</v>
      </c>
      <c r="F16" s="154">
        <v>16</v>
      </c>
      <c r="G16" s="154">
        <v>89</v>
      </c>
      <c r="H16" s="154">
        <v>9</v>
      </c>
    </row>
    <row r="17" spans="1:8" ht="15.75">
      <c r="A17" s="28"/>
      <c r="B17" s="223"/>
      <c r="C17" s="30"/>
      <c r="D17" s="223"/>
      <c r="E17" s="223"/>
      <c r="F17" s="223"/>
      <c r="G17" s="223"/>
      <c r="H17" s="223"/>
    </row>
    <row r="18" spans="1:8" ht="15.75">
      <c r="A18" s="28" t="s">
        <v>14</v>
      </c>
      <c r="B18" s="154">
        <v>273</v>
      </c>
      <c r="C18" s="204">
        <v>0.5449101796407185</v>
      </c>
      <c r="D18" s="154">
        <v>33</v>
      </c>
      <c r="E18" s="154">
        <v>62</v>
      </c>
      <c r="F18" s="154">
        <v>79</v>
      </c>
      <c r="G18" s="154">
        <v>174</v>
      </c>
      <c r="H18" s="154">
        <v>60</v>
      </c>
    </row>
    <row r="19" spans="1:8" ht="15.75">
      <c r="A19" s="28" t="s">
        <v>56</v>
      </c>
      <c r="B19" s="154">
        <v>322</v>
      </c>
      <c r="C19" s="204">
        <v>0.43989071038251365</v>
      </c>
      <c r="D19" s="154">
        <v>55</v>
      </c>
      <c r="E19" s="154">
        <v>86</v>
      </c>
      <c r="F19" s="154">
        <v>75</v>
      </c>
      <c r="G19" s="154">
        <v>216</v>
      </c>
      <c r="H19" s="154">
        <v>51</v>
      </c>
    </row>
    <row r="20" spans="1:8" ht="15.75">
      <c r="A20" s="28"/>
      <c r="B20" s="223"/>
      <c r="C20" s="30"/>
      <c r="D20" s="223"/>
      <c r="E20" s="223"/>
      <c r="F20" s="223"/>
      <c r="G20" s="223"/>
      <c r="H20" s="223"/>
    </row>
    <row r="21" spans="1:8" ht="15.75">
      <c r="A21" s="28" t="s">
        <v>57</v>
      </c>
      <c r="B21" s="154">
        <v>397</v>
      </c>
      <c r="C21" s="204">
        <v>0.634185303514377</v>
      </c>
      <c r="D21" s="154">
        <v>31</v>
      </c>
      <c r="E21" s="154">
        <v>87</v>
      </c>
      <c r="F21" s="154">
        <v>109</v>
      </c>
      <c r="G21" s="154">
        <v>227</v>
      </c>
      <c r="H21" s="154">
        <v>106</v>
      </c>
    </row>
    <row r="22" spans="1:8" ht="15.75">
      <c r="A22" s="28" t="s">
        <v>58</v>
      </c>
      <c r="B22" s="154">
        <v>1294</v>
      </c>
      <c r="C22" s="204">
        <v>0.49314024390243905</v>
      </c>
      <c r="D22" s="154">
        <v>214</v>
      </c>
      <c r="E22" s="154">
        <v>331</v>
      </c>
      <c r="F22" s="154">
        <v>396</v>
      </c>
      <c r="G22" s="154">
        <v>941</v>
      </c>
      <c r="H22" s="154">
        <v>247</v>
      </c>
    </row>
    <row r="23" spans="1:8" ht="15.75">
      <c r="A23" s="28" t="s">
        <v>19</v>
      </c>
      <c r="B23" s="154">
        <v>325</v>
      </c>
      <c r="C23" s="204">
        <v>0.7946210268948656</v>
      </c>
      <c r="D23" s="154">
        <v>40</v>
      </c>
      <c r="E23" s="154">
        <v>76</v>
      </c>
      <c r="F23" s="154">
        <v>87</v>
      </c>
      <c r="G23" s="154">
        <v>203</v>
      </c>
      <c r="H23" s="154">
        <v>73</v>
      </c>
    </row>
    <row r="24" spans="1:8" ht="15.75">
      <c r="A24" s="28" t="s">
        <v>59</v>
      </c>
      <c r="B24" s="154">
        <v>127</v>
      </c>
      <c r="C24" s="204">
        <v>0.2778993435448578</v>
      </c>
      <c r="D24" s="154">
        <v>22</v>
      </c>
      <c r="E24" s="154">
        <v>33</v>
      </c>
      <c r="F24" s="154">
        <v>28</v>
      </c>
      <c r="G24" s="154">
        <v>83</v>
      </c>
      <c r="H24" s="154">
        <v>20</v>
      </c>
    </row>
    <row r="25" spans="1:8" ht="15.75">
      <c r="A25" s="28"/>
      <c r="B25" s="223"/>
      <c r="C25" s="30"/>
      <c r="D25" s="223"/>
      <c r="E25" s="223"/>
      <c r="F25" s="223"/>
      <c r="G25" s="223"/>
      <c r="H25" s="223"/>
    </row>
    <row r="26" spans="1:8" ht="15.75">
      <c r="A26" s="28" t="s">
        <v>21</v>
      </c>
      <c r="B26" s="154">
        <v>45</v>
      </c>
      <c r="C26" s="204">
        <v>0.6338028169014085</v>
      </c>
      <c r="D26" s="154">
        <v>7</v>
      </c>
      <c r="E26" s="154">
        <v>11</v>
      </c>
      <c r="F26" s="154">
        <v>16</v>
      </c>
      <c r="G26" s="154">
        <v>34</v>
      </c>
      <c r="H26" s="154">
        <v>8</v>
      </c>
    </row>
    <row r="27" spans="1:8" ht="15.75">
      <c r="A27" s="28" t="s">
        <v>60</v>
      </c>
      <c r="B27" s="154">
        <v>105</v>
      </c>
      <c r="C27" s="204">
        <v>0.5276381909547738</v>
      </c>
      <c r="D27" s="154">
        <v>17</v>
      </c>
      <c r="E27" s="154">
        <v>26</v>
      </c>
      <c r="F27" s="154">
        <v>33</v>
      </c>
      <c r="G27" s="154">
        <v>76</v>
      </c>
      <c r="H27" s="154">
        <v>17</v>
      </c>
    </row>
    <row r="28" spans="1:8" ht="15.75">
      <c r="A28" s="28" t="s">
        <v>61</v>
      </c>
      <c r="B28" s="154">
        <v>220</v>
      </c>
      <c r="C28" s="204">
        <v>0.43737574552683894</v>
      </c>
      <c r="D28" s="154">
        <v>31</v>
      </c>
      <c r="E28" s="154">
        <v>54</v>
      </c>
      <c r="F28" s="154">
        <v>63</v>
      </c>
      <c r="G28" s="154">
        <v>148</v>
      </c>
      <c r="H28" s="154">
        <v>40</v>
      </c>
    </row>
    <row r="29" spans="1:8" ht="15.75">
      <c r="A29" s="28" t="s">
        <v>62</v>
      </c>
      <c r="B29" s="154">
        <v>207</v>
      </c>
      <c r="C29" s="204">
        <v>0.5267175572519084</v>
      </c>
      <c r="D29" s="154">
        <v>18</v>
      </c>
      <c r="E29" s="154">
        <v>48</v>
      </c>
      <c r="F29" s="154">
        <v>64</v>
      </c>
      <c r="G29" s="154">
        <v>130</v>
      </c>
      <c r="H29" s="154">
        <v>40</v>
      </c>
    </row>
    <row r="30" spans="1:8" ht="15.75">
      <c r="A30" s="28" t="s">
        <v>63</v>
      </c>
      <c r="B30" s="154">
        <v>273</v>
      </c>
      <c r="C30" s="204">
        <v>0.527027027027027</v>
      </c>
      <c r="D30" s="154">
        <v>74</v>
      </c>
      <c r="E30" s="154">
        <v>72</v>
      </c>
      <c r="F30" s="154">
        <v>71</v>
      </c>
      <c r="G30" s="154">
        <v>217</v>
      </c>
      <c r="H30" s="154">
        <v>37</v>
      </c>
    </row>
    <row r="31" spans="1:8" ht="15.75">
      <c r="A31" s="28" t="s">
        <v>68</v>
      </c>
      <c r="B31" s="154">
        <v>82</v>
      </c>
      <c r="C31" s="204">
        <v>0.7387387387387387</v>
      </c>
      <c r="D31" s="154">
        <v>3</v>
      </c>
      <c r="E31" s="154">
        <v>12</v>
      </c>
      <c r="F31" s="154">
        <v>34</v>
      </c>
      <c r="G31" s="154">
        <v>49</v>
      </c>
      <c r="H31" s="154">
        <v>16</v>
      </c>
    </row>
    <row r="32" spans="1:8" ht="15.75">
      <c r="A32" s="28"/>
      <c r="B32" s="223"/>
      <c r="C32" s="30"/>
      <c r="D32" s="223"/>
      <c r="E32" s="223"/>
      <c r="F32" s="223"/>
      <c r="G32" s="223"/>
      <c r="H32" s="223"/>
    </row>
    <row r="33" spans="1:8" ht="15.75">
      <c r="A33" s="28" t="s">
        <v>26</v>
      </c>
      <c r="B33" s="154">
        <v>535</v>
      </c>
      <c r="C33" s="204">
        <v>0.2383073496659243</v>
      </c>
      <c r="D33" s="154">
        <v>62</v>
      </c>
      <c r="E33" s="154">
        <v>132</v>
      </c>
      <c r="F33" s="154">
        <v>164</v>
      </c>
      <c r="G33" s="154">
        <v>358</v>
      </c>
      <c r="H33" s="154">
        <v>108</v>
      </c>
    </row>
    <row r="34" spans="1:8" ht="15.75">
      <c r="A34" s="28" t="s">
        <v>64</v>
      </c>
      <c r="B34" s="154">
        <v>44</v>
      </c>
      <c r="C34" s="204">
        <v>0.23036649214659685</v>
      </c>
      <c r="D34" s="154">
        <v>13</v>
      </c>
      <c r="E34" s="154">
        <v>13</v>
      </c>
      <c r="F34" s="154">
        <v>12</v>
      </c>
      <c r="G34" s="154">
        <v>38</v>
      </c>
      <c r="H34" s="154">
        <v>4</v>
      </c>
    </row>
    <row r="35" spans="1:8" ht="15.75">
      <c r="A35" s="28" t="s">
        <v>28</v>
      </c>
      <c r="B35" s="154">
        <v>62</v>
      </c>
      <c r="C35" s="204">
        <v>0.31794871794871793</v>
      </c>
      <c r="D35" s="154">
        <v>6</v>
      </c>
      <c r="E35" s="154">
        <v>18</v>
      </c>
      <c r="F35" s="154">
        <v>19</v>
      </c>
      <c r="G35" s="154">
        <v>43</v>
      </c>
      <c r="H35" s="154">
        <v>16</v>
      </c>
    </row>
    <row r="36" spans="1:8" ht="15.75">
      <c r="A36" s="28" t="s">
        <v>65</v>
      </c>
      <c r="B36" s="154">
        <v>21</v>
      </c>
      <c r="C36" s="204">
        <v>0.9130434782608695</v>
      </c>
      <c r="D36" s="154">
        <v>7</v>
      </c>
      <c r="E36" s="154">
        <v>4</v>
      </c>
      <c r="F36" s="154">
        <v>5</v>
      </c>
      <c r="G36" s="154">
        <v>16</v>
      </c>
      <c r="H36" s="154">
        <v>3</v>
      </c>
    </row>
    <row r="37" spans="1:8" ht="15.75">
      <c r="A37" s="28" t="s">
        <v>30</v>
      </c>
      <c r="B37" s="154">
        <v>231</v>
      </c>
      <c r="C37" s="204">
        <v>0.6657060518731989</v>
      </c>
      <c r="D37" s="154">
        <v>38</v>
      </c>
      <c r="E37" s="154">
        <v>66</v>
      </c>
      <c r="F37" s="154">
        <v>73</v>
      </c>
      <c r="G37" s="154">
        <v>177</v>
      </c>
      <c r="H37" s="154">
        <v>34</v>
      </c>
    </row>
    <row r="38" spans="1:8" ht="15.75">
      <c r="A38" s="28" t="s">
        <v>258</v>
      </c>
      <c r="B38" s="154">
        <v>2502</v>
      </c>
      <c r="C38" s="204">
        <v>0.912472647702407</v>
      </c>
      <c r="D38" s="154">
        <v>285</v>
      </c>
      <c r="E38" s="154">
        <v>761</v>
      </c>
      <c r="F38" s="154">
        <v>767</v>
      </c>
      <c r="G38" s="154">
        <v>1813</v>
      </c>
      <c r="H38" s="154">
        <v>379</v>
      </c>
    </row>
    <row r="39" spans="1:8" ht="15.75">
      <c r="A39" s="28" t="s">
        <v>32</v>
      </c>
      <c r="B39" s="154">
        <v>9</v>
      </c>
      <c r="C39" s="204">
        <v>0.04639175257731959</v>
      </c>
      <c r="D39" s="154">
        <v>1</v>
      </c>
      <c r="E39" s="154">
        <v>2</v>
      </c>
      <c r="F39" s="154">
        <v>1</v>
      </c>
      <c r="G39" s="154">
        <v>4</v>
      </c>
      <c r="H39" s="154">
        <v>2</v>
      </c>
    </row>
    <row r="40" spans="1:8" ht="15.75">
      <c r="A40" s="28"/>
      <c r="B40" s="223"/>
      <c r="C40" s="30"/>
      <c r="D40" s="223"/>
      <c r="E40" s="223"/>
      <c r="F40" s="223"/>
      <c r="G40" s="223"/>
      <c r="H40" s="223"/>
    </row>
    <row r="41" spans="1:8" ht="15.75">
      <c r="A41" s="28" t="s">
        <v>66</v>
      </c>
      <c r="B41" s="154">
        <v>2635</v>
      </c>
      <c r="C41" s="204">
        <v>0.6686120274042121</v>
      </c>
      <c r="D41" s="154">
        <v>806</v>
      </c>
      <c r="E41" s="154">
        <v>918</v>
      </c>
      <c r="F41" s="154">
        <v>628</v>
      </c>
      <c r="G41" s="154">
        <v>2352</v>
      </c>
      <c r="H41" s="154">
        <v>224</v>
      </c>
    </row>
    <row r="42" spans="1:8" ht="15.75">
      <c r="A42" s="28" t="s">
        <v>34</v>
      </c>
      <c r="B42" s="154">
        <v>10</v>
      </c>
      <c r="C42" s="204">
        <v>0.5263157894736842</v>
      </c>
      <c r="D42" s="154">
        <v>3</v>
      </c>
      <c r="E42" s="154">
        <v>2</v>
      </c>
      <c r="F42" s="154">
        <v>3</v>
      </c>
      <c r="G42" s="154">
        <v>8</v>
      </c>
      <c r="H42" s="154">
        <v>2</v>
      </c>
    </row>
    <row r="43" spans="1:8" ht="15.75">
      <c r="A43" s="28" t="s">
        <v>67</v>
      </c>
      <c r="B43" s="223">
        <v>124</v>
      </c>
      <c r="C43" s="57">
        <f>B43/(B43+'HG4a'!B43)</f>
        <v>0.62</v>
      </c>
      <c r="D43" s="223">
        <v>44</v>
      </c>
      <c r="E43" s="223">
        <v>41</v>
      </c>
      <c r="F43" s="223">
        <v>28</v>
      </c>
      <c r="G43" s="223">
        <v>113</v>
      </c>
      <c r="H43" s="223">
        <v>8</v>
      </c>
    </row>
    <row r="44" spans="1:8" ht="15.75">
      <c r="A44" s="28"/>
      <c r="B44" s="223"/>
      <c r="C44" s="30"/>
      <c r="D44" s="223"/>
      <c r="E44" s="223"/>
      <c r="F44" s="223"/>
      <c r="G44" s="223"/>
      <c r="H44" s="223"/>
    </row>
    <row r="45" spans="1:8" ht="15.75">
      <c r="A45" s="28" t="s">
        <v>36</v>
      </c>
      <c r="B45" s="154">
        <v>176</v>
      </c>
      <c r="C45" s="204">
        <v>0.28205128205128205</v>
      </c>
      <c r="D45" s="154">
        <v>38</v>
      </c>
      <c r="E45" s="154">
        <v>40</v>
      </c>
      <c r="F45" s="154">
        <v>43</v>
      </c>
      <c r="G45" s="154">
        <v>121</v>
      </c>
      <c r="H45" s="154">
        <v>28</v>
      </c>
    </row>
    <row r="46" spans="1:8" ht="15.75">
      <c r="A46" s="28"/>
      <c r="B46" s="223"/>
      <c r="C46" s="30"/>
      <c r="D46" s="223"/>
      <c r="E46" s="223"/>
      <c r="F46" s="223"/>
      <c r="G46" s="223"/>
      <c r="H46" s="223"/>
    </row>
    <row r="47" spans="1:8" ht="15.75">
      <c r="A47" s="34" t="s">
        <v>38</v>
      </c>
      <c r="B47" s="39">
        <f>SUM(B7:B46)</f>
        <v>26147</v>
      </c>
      <c r="C47" s="70">
        <f>B47/(B47+'HG4a'!B47)</f>
        <v>0.5670324427480916</v>
      </c>
      <c r="D47" s="39">
        <f>SUM(D7:D46)</f>
        <v>4700</v>
      </c>
      <c r="E47" s="39">
        <f>SUM(E7:E46)</f>
        <v>6483</v>
      </c>
      <c r="F47" s="234">
        <f>SUM(F7:F46)</f>
        <v>7940</v>
      </c>
      <c r="G47" s="39">
        <f>SUM(G7:G46)</f>
        <v>19123</v>
      </c>
      <c r="H47" s="39">
        <f>SUM(H7:H46)</f>
        <v>4513</v>
      </c>
    </row>
    <row r="48" spans="1:8" ht="15.75">
      <c r="A48" s="35" t="s">
        <v>85</v>
      </c>
      <c r="B48" s="40">
        <f>B47/B47</f>
        <v>1</v>
      </c>
      <c r="C48" s="40"/>
      <c r="D48" s="40">
        <f>D47/B47</f>
        <v>0.17975293532718858</v>
      </c>
      <c r="E48" s="40">
        <f>E47/B47</f>
        <v>0.24794431483535395</v>
      </c>
      <c r="F48" s="40">
        <f>F47/B47</f>
        <v>0.30366772478678244</v>
      </c>
      <c r="G48" s="40">
        <f>G47/B47</f>
        <v>0.731364974949325</v>
      </c>
      <c r="H48" s="40">
        <f>H47/B47</f>
        <v>0.17260106321948981</v>
      </c>
    </row>
    <row r="49" spans="1:8" ht="15.75">
      <c r="A49" s="28"/>
      <c r="B49" s="30"/>
      <c r="C49" s="30"/>
      <c r="D49" s="30"/>
      <c r="E49" s="30"/>
      <c r="F49" s="30"/>
      <c r="G49" s="30"/>
      <c r="H49" s="30"/>
    </row>
    <row r="50" spans="1:8" ht="15.75">
      <c r="A50" s="28" t="s">
        <v>79</v>
      </c>
      <c r="B50" s="30">
        <v>16</v>
      </c>
      <c r="C50" s="217">
        <v>0.67</v>
      </c>
      <c r="D50" s="30"/>
      <c r="E50" s="30"/>
      <c r="F50" s="30"/>
      <c r="G50" s="30">
        <v>3</v>
      </c>
      <c r="H50" s="30"/>
    </row>
    <row r="51" spans="1:8" ht="15.75">
      <c r="A51" s="28" t="s">
        <v>80</v>
      </c>
      <c r="B51" s="30">
        <v>32</v>
      </c>
      <c r="C51" s="217">
        <v>0.6</v>
      </c>
      <c r="D51" s="30"/>
      <c r="E51" s="30"/>
      <c r="F51" s="30"/>
      <c r="G51" s="30">
        <v>29</v>
      </c>
      <c r="H51" s="30"/>
    </row>
    <row r="52" spans="1:8" ht="15.75">
      <c r="A52" s="28" t="s">
        <v>81</v>
      </c>
      <c r="B52" s="30" t="s">
        <v>45</v>
      </c>
      <c r="C52" s="217">
        <v>0</v>
      </c>
      <c r="D52" s="30"/>
      <c r="E52" s="30"/>
      <c r="F52" s="30"/>
      <c r="G52" s="30" t="s">
        <v>45</v>
      </c>
      <c r="H52" s="30"/>
    </row>
    <row r="53" spans="1:8" ht="15.75">
      <c r="A53" s="28" t="s">
        <v>82</v>
      </c>
      <c r="B53" s="30">
        <v>1</v>
      </c>
      <c r="C53" s="217">
        <v>0.33</v>
      </c>
      <c r="D53" s="30"/>
      <c r="E53" s="30"/>
      <c r="F53" s="30"/>
      <c r="G53" s="30">
        <v>1</v>
      </c>
      <c r="H53" s="30"/>
    </row>
    <row r="54" spans="1:8" ht="15.75">
      <c r="A54" s="28"/>
      <c r="B54" s="32"/>
      <c r="C54" s="32"/>
      <c r="D54" s="32"/>
      <c r="E54" s="32"/>
      <c r="F54" s="32"/>
      <c r="G54" s="32"/>
      <c r="H54" s="32"/>
    </row>
    <row r="55" spans="1:8" ht="15.75">
      <c r="A55" s="34" t="s">
        <v>44</v>
      </c>
      <c r="B55" s="41">
        <f>B53+B52+B51+B50+B47</f>
        <v>26196</v>
      </c>
      <c r="C55" s="220">
        <v>0.57</v>
      </c>
      <c r="D55" s="41">
        <f>D53+D52+D51+D50+D47</f>
        <v>4700</v>
      </c>
      <c r="E55" s="41">
        <f>E53+E52+E51+E50+E47</f>
        <v>6483</v>
      </c>
      <c r="F55" s="41">
        <f>F53+F52+F51+F50+F47</f>
        <v>7940</v>
      </c>
      <c r="G55" s="41">
        <f>G53+G52+G51+G50+G47</f>
        <v>19156</v>
      </c>
      <c r="H55" s="41">
        <f>H53+H52+H51+H50+H47</f>
        <v>4513</v>
      </c>
    </row>
    <row r="56" spans="1:8" ht="15.75">
      <c r="A56" s="35" t="s">
        <v>85</v>
      </c>
      <c r="B56" s="42">
        <f>B55/$B$55</f>
        <v>1</v>
      </c>
      <c r="C56" s="42"/>
      <c r="D56" s="42">
        <f>D55/$B$55</f>
        <v>0.17941670484043365</v>
      </c>
      <c r="E56" s="42">
        <f>E55/$B$55</f>
        <v>0.24748053137883647</v>
      </c>
      <c r="F56" s="42">
        <f>F55/$B$55</f>
        <v>0.3030997098793709</v>
      </c>
      <c r="G56" s="42">
        <f>G55/$B$55</f>
        <v>0.7312566804092228</v>
      </c>
      <c r="H56" s="42">
        <f>H55/$B$55</f>
        <v>0.17227821041380365</v>
      </c>
    </row>
    <row r="57" spans="1:8" ht="15.75">
      <c r="A57" s="28" t="s">
        <v>83</v>
      </c>
      <c r="B57" s="28"/>
      <c r="C57" s="28"/>
      <c r="D57" s="28"/>
      <c r="E57" s="28"/>
      <c r="F57" s="28"/>
      <c r="G57" s="28"/>
      <c r="H57" s="28"/>
    </row>
    <row r="58" spans="1:8" ht="15.75">
      <c r="A58" s="28" t="s">
        <v>259</v>
      </c>
      <c r="B58" s="28"/>
      <c r="C58" s="28"/>
      <c r="D58" s="28"/>
      <c r="E58" s="28"/>
      <c r="F58" s="28"/>
      <c r="G58" s="28"/>
      <c r="H58" s="28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00390625" style="19" bestFit="1" customWidth="1"/>
    <col min="2" max="2" width="9.140625" style="45" customWidth="1"/>
    <col min="3" max="3" width="10.140625" style="45" bestFit="1" customWidth="1"/>
    <col min="4" max="4" width="9.140625" style="45" customWidth="1"/>
    <col min="5" max="5" width="10.140625" style="77" bestFit="1" customWidth="1"/>
    <col min="6" max="6" width="9.140625" style="77" customWidth="1"/>
    <col min="7" max="8" width="10.140625" style="77" bestFit="1" customWidth="1"/>
    <col min="9" max="16384" width="9.140625" style="19" customWidth="1"/>
  </cols>
  <sheetData>
    <row r="1" spans="1:8" ht="15">
      <c r="A1" s="37" t="s">
        <v>301</v>
      </c>
      <c r="B1" s="38"/>
      <c r="C1" s="38"/>
      <c r="D1" s="38"/>
      <c r="E1" s="79"/>
      <c r="F1" s="79"/>
      <c r="G1" s="79"/>
      <c r="H1" s="79"/>
    </row>
    <row r="2" spans="1:8" ht="15">
      <c r="A2" s="38" t="s">
        <v>69</v>
      </c>
      <c r="B2" s="38"/>
      <c r="C2" s="38"/>
      <c r="D2" s="38"/>
      <c r="E2" s="79"/>
      <c r="F2" s="79"/>
      <c r="G2" s="79"/>
      <c r="H2" s="79"/>
    </row>
    <row r="3" spans="1:8" ht="15">
      <c r="A3" s="17" t="s">
        <v>0</v>
      </c>
      <c r="B3" s="17"/>
      <c r="C3" s="17"/>
      <c r="D3" s="17"/>
      <c r="E3" s="80"/>
      <c r="F3" s="80"/>
      <c r="G3" s="80"/>
      <c r="H3" s="80"/>
    </row>
    <row r="4" spans="1:8" ht="15">
      <c r="A4" s="14"/>
      <c r="B4" s="16"/>
      <c r="C4" s="71" t="s">
        <v>92</v>
      </c>
      <c r="D4" s="71"/>
      <c r="E4" s="81"/>
      <c r="F4" s="81"/>
      <c r="G4" s="81"/>
      <c r="H4" s="81"/>
    </row>
    <row r="5" spans="1:8" ht="15">
      <c r="A5" s="17"/>
      <c r="B5" s="13" t="s">
        <v>93</v>
      </c>
      <c r="C5" s="72" t="s">
        <v>94</v>
      </c>
      <c r="D5" s="72"/>
      <c r="E5" s="82" t="s">
        <v>260</v>
      </c>
      <c r="F5" s="82"/>
      <c r="G5" s="82" t="s">
        <v>95</v>
      </c>
      <c r="H5" s="82"/>
    </row>
    <row r="6" spans="1:8" ht="15">
      <c r="A6" s="5" t="s">
        <v>70</v>
      </c>
      <c r="B6" s="7" t="s">
        <v>71</v>
      </c>
      <c r="C6" s="7" t="s">
        <v>96</v>
      </c>
      <c r="D6" s="7" t="s">
        <v>97</v>
      </c>
      <c r="E6" s="83" t="s">
        <v>96</v>
      </c>
      <c r="F6" s="83" t="s">
        <v>97</v>
      </c>
      <c r="G6" s="83" t="s">
        <v>96</v>
      </c>
      <c r="H6" s="83" t="s">
        <v>97</v>
      </c>
    </row>
    <row r="7" spans="1:8" ht="15">
      <c r="A7" t="s">
        <v>4</v>
      </c>
      <c r="B7" s="22">
        <v>3</v>
      </c>
      <c r="C7" s="75">
        <v>66.66666666666666</v>
      </c>
      <c r="D7" s="75">
        <v>33.33333333333333</v>
      </c>
      <c r="E7" s="55">
        <v>50</v>
      </c>
      <c r="F7" s="231">
        <v>100</v>
      </c>
      <c r="G7" s="75">
        <v>100</v>
      </c>
      <c r="H7" s="75">
        <v>100</v>
      </c>
    </row>
    <row r="8" spans="1:8" ht="15">
      <c r="A8" t="s">
        <v>5</v>
      </c>
      <c r="B8" s="22">
        <v>27234</v>
      </c>
      <c r="C8" s="75">
        <v>43.1152236175369</v>
      </c>
      <c r="D8" s="75">
        <v>56.8847763824631</v>
      </c>
      <c r="E8" s="55">
        <v>12.53619485607222</v>
      </c>
      <c r="F8" s="231">
        <v>16.86031500129099</v>
      </c>
      <c r="G8" s="75">
        <v>64.58013966956226</v>
      </c>
      <c r="H8" s="75">
        <v>71.35295636457526</v>
      </c>
    </row>
    <row r="9" spans="1:8" ht="15">
      <c r="A9" t="s">
        <v>6</v>
      </c>
      <c r="B9" s="22">
        <v>397</v>
      </c>
      <c r="C9" s="75">
        <v>41.81360201511335</v>
      </c>
      <c r="D9" s="75">
        <v>58.18639798488665</v>
      </c>
      <c r="E9" s="55">
        <v>36.74698795180723</v>
      </c>
      <c r="F9" s="231">
        <v>35.4978354978355</v>
      </c>
      <c r="G9" s="75">
        <v>89.7590361445783</v>
      </c>
      <c r="H9" s="75">
        <v>87.01298701298701</v>
      </c>
    </row>
    <row r="10" spans="1:8" ht="15">
      <c r="A10" t="s">
        <v>7</v>
      </c>
      <c r="B10" s="22">
        <v>2</v>
      </c>
      <c r="C10" s="75">
        <v>100</v>
      </c>
      <c r="D10" s="75">
        <v>0</v>
      </c>
      <c r="E10" s="55">
        <v>100</v>
      </c>
      <c r="F10" s="232" t="s">
        <v>45</v>
      </c>
      <c r="G10" s="75">
        <v>100</v>
      </c>
      <c r="H10" s="173" t="s">
        <v>45</v>
      </c>
    </row>
    <row r="11" spans="1:8" ht="15">
      <c r="A11" t="s">
        <v>8</v>
      </c>
      <c r="B11" s="22">
        <v>18</v>
      </c>
      <c r="C11" s="75">
        <v>50</v>
      </c>
      <c r="D11" s="75">
        <v>50</v>
      </c>
      <c r="E11" s="55">
        <v>77.77777777777779</v>
      </c>
      <c r="F11" s="231">
        <v>66.66666666666666</v>
      </c>
      <c r="G11" s="75">
        <v>77.77777777777779</v>
      </c>
      <c r="H11" s="75">
        <v>88.88888888888889</v>
      </c>
    </row>
    <row r="12" spans="1:8" ht="15">
      <c r="A12" t="s">
        <v>9</v>
      </c>
      <c r="B12" s="22">
        <v>329</v>
      </c>
      <c r="C12" s="75">
        <v>34.650455927051674</v>
      </c>
      <c r="D12" s="75">
        <v>65.34954407294833</v>
      </c>
      <c r="E12" s="55">
        <v>35.08771929824561</v>
      </c>
      <c r="F12" s="231">
        <v>32.093023255813954</v>
      </c>
      <c r="G12" s="75">
        <v>78.94736842105263</v>
      </c>
      <c r="H12" s="75">
        <v>77.20930232558139</v>
      </c>
    </row>
    <row r="13" spans="1:8" ht="15">
      <c r="A13" t="s">
        <v>10</v>
      </c>
      <c r="B13" s="22">
        <v>63</v>
      </c>
      <c r="C13" s="75">
        <v>19.047619047619047</v>
      </c>
      <c r="D13" s="75">
        <v>80.95238095238095</v>
      </c>
      <c r="E13" s="55">
        <v>91.66666666666666</v>
      </c>
      <c r="F13" s="231">
        <v>45.09803921568628</v>
      </c>
      <c r="G13" s="75">
        <v>100</v>
      </c>
      <c r="H13" s="75">
        <v>88.23529411764706</v>
      </c>
    </row>
    <row r="14" spans="1:8" ht="15">
      <c r="A14" t="s">
        <v>11</v>
      </c>
      <c r="B14" s="22">
        <v>23</v>
      </c>
      <c r="C14" s="75">
        <v>26.08695652173913</v>
      </c>
      <c r="D14" s="75">
        <v>73.91304347826086</v>
      </c>
      <c r="E14" s="55">
        <v>50</v>
      </c>
      <c r="F14" s="231">
        <v>41.17647058823529</v>
      </c>
      <c r="G14" s="75">
        <v>100</v>
      </c>
      <c r="H14" s="75">
        <v>88.23529411764706</v>
      </c>
    </row>
    <row r="15" spans="1:8" ht="15">
      <c r="A15" t="s">
        <v>12</v>
      </c>
      <c r="B15" s="22">
        <v>5</v>
      </c>
      <c r="C15" s="75">
        <v>40</v>
      </c>
      <c r="D15" s="75">
        <v>60</v>
      </c>
      <c r="E15" s="55">
        <v>100</v>
      </c>
      <c r="F15" s="231">
        <v>100</v>
      </c>
      <c r="G15" s="75">
        <v>100</v>
      </c>
      <c r="H15" s="75">
        <v>100</v>
      </c>
    </row>
    <row r="16" spans="1:8" ht="15">
      <c r="A16" t="s">
        <v>13</v>
      </c>
      <c r="B16" s="22">
        <v>173</v>
      </c>
      <c r="C16" s="75">
        <v>36.99421965317919</v>
      </c>
      <c r="D16" s="75">
        <v>63.005780346820806</v>
      </c>
      <c r="E16" s="55">
        <v>56.25</v>
      </c>
      <c r="F16" s="231">
        <v>44.95412844036697</v>
      </c>
      <c r="G16" s="75">
        <v>89.0625</v>
      </c>
      <c r="H16" s="75">
        <v>81.65137614678899</v>
      </c>
    </row>
    <row r="17" spans="1:8" ht="15">
      <c r="A17"/>
      <c r="B17" s="22"/>
      <c r="C17" s="75"/>
      <c r="D17" s="75"/>
      <c r="E17" s="55"/>
      <c r="F17" s="231"/>
      <c r="G17" s="75"/>
      <c r="H17" s="75"/>
    </row>
    <row r="18" spans="1:8" ht="15">
      <c r="A18" t="s">
        <v>14</v>
      </c>
      <c r="B18" s="22">
        <v>501</v>
      </c>
      <c r="C18" s="75">
        <v>45.50898203592814</v>
      </c>
      <c r="D18" s="75">
        <v>54.49101796407185</v>
      </c>
      <c r="E18" s="55">
        <v>15.350877192982457</v>
      </c>
      <c r="F18" s="231">
        <v>12.087912087912088</v>
      </c>
      <c r="G18" s="75">
        <v>66.66666666666666</v>
      </c>
      <c r="H18" s="75">
        <v>63.73626373626373</v>
      </c>
    </row>
    <row r="19" spans="1:8" ht="15">
      <c r="A19" t="s">
        <v>15</v>
      </c>
      <c r="B19" s="22">
        <v>732</v>
      </c>
      <c r="C19" s="75">
        <v>56.01092896174863</v>
      </c>
      <c r="D19" s="75">
        <v>43.98907103825137</v>
      </c>
      <c r="E19" s="55">
        <v>18.048780487804876</v>
      </c>
      <c r="F19" s="231">
        <v>17.080745341614907</v>
      </c>
      <c r="G19" s="75">
        <v>67.31707317073172</v>
      </c>
      <c r="H19" s="75">
        <v>67.08074534161491</v>
      </c>
    </row>
    <row r="20" spans="1:8" ht="15">
      <c r="A20"/>
      <c r="B20" s="22"/>
      <c r="C20" s="75"/>
      <c r="D20" s="75"/>
      <c r="E20" s="55"/>
      <c r="F20" s="231"/>
      <c r="G20" s="75"/>
      <c r="H20" s="75"/>
    </row>
    <row r="21" spans="1:8" ht="15">
      <c r="A21" t="s">
        <v>16</v>
      </c>
      <c r="B21" s="22">
        <v>626</v>
      </c>
      <c r="C21" s="75">
        <v>36.5814696485623</v>
      </c>
      <c r="D21" s="75">
        <v>63.418530351437695</v>
      </c>
      <c r="E21" s="55">
        <v>10.043668122270741</v>
      </c>
      <c r="F21" s="231">
        <v>7.8085642317380355</v>
      </c>
      <c r="G21" s="75">
        <v>56.33187772925764</v>
      </c>
      <c r="H21" s="75">
        <v>57.17884130982368</v>
      </c>
    </row>
    <row r="22" spans="1:8" ht="15">
      <c r="A22" t="s">
        <v>17</v>
      </c>
      <c r="B22" s="22">
        <v>2624</v>
      </c>
      <c r="C22" s="75">
        <v>50.6859756097561</v>
      </c>
      <c r="D22" s="75">
        <v>49.3140243902439</v>
      </c>
      <c r="E22" s="55">
        <v>17.44360902255639</v>
      </c>
      <c r="F22" s="231">
        <v>16.537867078825347</v>
      </c>
      <c r="G22" s="75">
        <v>71.42857142857143</v>
      </c>
      <c r="H22" s="75">
        <v>72.72024729520865</v>
      </c>
    </row>
    <row r="23" spans="1:8" ht="15">
      <c r="A23" t="s">
        <v>19</v>
      </c>
      <c r="B23" s="22">
        <v>409</v>
      </c>
      <c r="C23" s="75">
        <v>20.537897310513447</v>
      </c>
      <c r="D23" s="75">
        <v>79.46210268948656</v>
      </c>
      <c r="E23" s="55">
        <v>14.285714285714285</v>
      </c>
      <c r="F23" s="231">
        <v>12.307692307692308</v>
      </c>
      <c r="G23" s="75">
        <v>69.04761904761905</v>
      </c>
      <c r="H23" s="75">
        <v>62.46153846153846</v>
      </c>
    </row>
    <row r="24" spans="1:8" ht="15">
      <c r="A24" t="s">
        <v>20</v>
      </c>
      <c r="B24" s="22">
        <v>457</v>
      </c>
      <c r="C24" s="75">
        <v>72.21006564551422</v>
      </c>
      <c r="D24" s="75">
        <v>27.78993435448578</v>
      </c>
      <c r="E24" s="55">
        <v>11.818181818181818</v>
      </c>
      <c r="F24" s="231">
        <v>17.322834645669293</v>
      </c>
      <c r="G24" s="75">
        <v>60.909090909090914</v>
      </c>
      <c r="H24" s="75">
        <v>65.35433070866141</v>
      </c>
    </row>
    <row r="25" spans="1:8" ht="15">
      <c r="A25"/>
      <c r="B25" s="22"/>
      <c r="C25" s="75"/>
      <c r="D25" s="75"/>
      <c r="E25" s="55"/>
      <c r="F25" s="231"/>
      <c r="G25" s="75"/>
      <c r="H25" s="75"/>
    </row>
    <row r="26" spans="1:8" ht="15">
      <c r="A26" t="s">
        <v>21</v>
      </c>
      <c r="B26" s="22">
        <v>71</v>
      </c>
      <c r="C26" s="75">
        <v>36.61971830985916</v>
      </c>
      <c r="D26" s="75">
        <v>63.38028169014085</v>
      </c>
      <c r="E26" s="55">
        <v>15.384615384615385</v>
      </c>
      <c r="F26" s="231">
        <v>15.555555555555555</v>
      </c>
      <c r="G26" s="75">
        <v>61.53846153846154</v>
      </c>
      <c r="H26" s="75">
        <v>75.55555555555556</v>
      </c>
    </row>
    <row r="27" spans="1:8" ht="15">
      <c r="A27" t="s">
        <v>22</v>
      </c>
      <c r="B27" s="22">
        <v>199</v>
      </c>
      <c r="C27" s="75">
        <v>47.23618090452261</v>
      </c>
      <c r="D27" s="75">
        <v>52.76381909547738</v>
      </c>
      <c r="E27" s="55">
        <v>23.404255319148938</v>
      </c>
      <c r="F27" s="231">
        <v>16.19047619047619</v>
      </c>
      <c r="G27" s="75">
        <v>76.59574468085107</v>
      </c>
      <c r="H27" s="75">
        <v>72.38095238095238</v>
      </c>
    </row>
    <row r="28" spans="1:8" ht="15">
      <c r="A28" t="s">
        <v>23</v>
      </c>
      <c r="B28" s="22">
        <v>503</v>
      </c>
      <c r="C28" s="75">
        <v>56.2624254473161</v>
      </c>
      <c r="D28" s="75">
        <v>43.737574552683895</v>
      </c>
      <c r="E28" s="55">
        <v>15.901060070671377</v>
      </c>
      <c r="F28" s="231">
        <v>14.09090909090909</v>
      </c>
      <c r="G28" s="75">
        <v>68.55123674911661</v>
      </c>
      <c r="H28" s="75">
        <v>67.27272727272727</v>
      </c>
    </row>
    <row r="29" spans="1:8" ht="15">
      <c r="A29" t="s">
        <v>24</v>
      </c>
      <c r="B29" s="22">
        <v>393</v>
      </c>
      <c r="C29" s="75">
        <v>47.32824427480916</v>
      </c>
      <c r="D29" s="75">
        <v>52.67175572519084</v>
      </c>
      <c r="E29" s="55">
        <v>2.6881720430107525</v>
      </c>
      <c r="F29" s="231">
        <v>8.695652173913043</v>
      </c>
      <c r="G29" s="75">
        <v>56.98924731182796</v>
      </c>
      <c r="H29" s="75">
        <v>62.80193236714976</v>
      </c>
    </row>
    <row r="30" spans="1:8" ht="15">
      <c r="A30" t="s">
        <v>25</v>
      </c>
      <c r="B30" s="22">
        <v>518</v>
      </c>
      <c r="C30" s="75">
        <v>47.2972972972973</v>
      </c>
      <c r="D30" s="75">
        <v>52.702702702702695</v>
      </c>
      <c r="E30" s="55">
        <v>27.755102040816325</v>
      </c>
      <c r="F30" s="231">
        <v>27.106227106227106</v>
      </c>
      <c r="G30" s="75">
        <v>78.77551020408163</v>
      </c>
      <c r="H30" s="75">
        <v>79.48717948717949</v>
      </c>
    </row>
    <row r="31" spans="1:8" ht="15">
      <c r="A31" t="s">
        <v>37</v>
      </c>
      <c r="B31" s="22">
        <v>111</v>
      </c>
      <c r="C31" s="75">
        <v>26.126126126126124</v>
      </c>
      <c r="D31" s="75">
        <v>73.87387387387388</v>
      </c>
      <c r="E31" s="55">
        <v>0</v>
      </c>
      <c r="F31" s="231">
        <v>3.6585365853658534</v>
      </c>
      <c r="G31" s="75">
        <v>48.275862068965516</v>
      </c>
      <c r="H31" s="75">
        <v>59.756097560975604</v>
      </c>
    </row>
    <row r="32" spans="1:8" ht="15">
      <c r="A32"/>
      <c r="B32" s="22"/>
      <c r="C32" s="75"/>
      <c r="D32" s="75"/>
      <c r="E32" s="55"/>
      <c r="F32" s="231"/>
      <c r="G32" s="75"/>
      <c r="H32" s="75"/>
    </row>
    <row r="33" spans="1:8" ht="15">
      <c r="A33" t="s">
        <v>26</v>
      </c>
      <c r="B33" s="22">
        <v>2245</v>
      </c>
      <c r="C33" s="75">
        <v>76.16926503340757</v>
      </c>
      <c r="D33" s="75">
        <v>23.83073496659243</v>
      </c>
      <c r="E33" s="55">
        <v>13.04093567251462</v>
      </c>
      <c r="F33" s="231">
        <v>11.588785046728972</v>
      </c>
      <c r="G33" s="75">
        <v>64.21052631578948</v>
      </c>
      <c r="H33" s="75">
        <v>66.9158878504673</v>
      </c>
    </row>
    <row r="34" spans="1:8" ht="15">
      <c r="A34" t="s">
        <v>27</v>
      </c>
      <c r="B34" s="22">
        <v>191</v>
      </c>
      <c r="C34" s="75">
        <v>76.96335078534031</v>
      </c>
      <c r="D34" s="75">
        <v>23.036649214659686</v>
      </c>
      <c r="E34" s="55">
        <v>18.367346938775512</v>
      </c>
      <c r="F34" s="231">
        <v>29.545454545454547</v>
      </c>
      <c r="G34" s="75">
        <v>73.46938775510205</v>
      </c>
      <c r="H34" s="75">
        <v>86.36363636363636</v>
      </c>
    </row>
    <row r="35" spans="1:8" ht="15">
      <c r="A35" t="s">
        <v>28</v>
      </c>
      <c r="B35" s="22">
        <v>195</v>
      </c>
      <c r="C35" s="75">
        <v>68.2051282051282</v>
      </c>
      <c r="D35" s="75">
        <v>31.794871794871792</v>
      </c>
      <c r="E35" s="55">
        <v>14.285714285714285</v>
      </c>
      <c r="F35" s="231">
        <v>9.67741935483871</v>
      </c>
      <c r="G35" s="75">
        <v>68.42105263157895</v>
      </c>
      <c r="H35" s="75">
        <v>69.35483870967742</v>
      </c>
    </row>
    <row r="36" spans="1:8" ht="15">
      <c r="A36" t="s">
        <v>29</v>
      </c>
      <c r="B36" s="22">
        <v>23</v>
      </c>
      <c r="C36" s="75">
        <v>8.695652173913043</v>
      </c>
      <c r="D36" s="75">
        <v>91.30434782608695</v>
      </c>
      <c r="E36" s="55">
        <v>50</v>
      </c>
      <c r="F36" s="231">
        <v>33.33333333333333</v>
      </c>
      <c r="G36" s="75">
        <v>100</v>
      </c>
      <c r="H36" s="75">
        <v>76.19047619047619</v>
      </c>
    </row>
    <row r="37" spans="1:8" ht="15">
      <c r="A37" t="s">
        <v>30</v>
      </c>
      <c r="B37" s="22">
        <v>347</v>
      </c>
      <c r="C37" s="75">
        <v>33.429394812680115</v>
      </c>
      <c r="D37" s="75">
        <v>66.57060518731988</v>
      </c>
      <c r="E37" s="55">
        <v>11.206896551724139</v>
      </c>
      <c r="F37" s="231">
        <v>16.450216450216452</v>
      </c>
      <c r="G37" s="75">
        <v>63.793103448275865</v>
      </c>
      <c r="H37" s="75">
        <v>76.62337662337663</v>
      </c>
    </row>
    <row r="38" spans="1:8" ht="15">
      <c r="A38" t="s">
        <v>31</v>
      </c>
      <c r="B38" s="22">
        <v>2742</v>
      </c>
      <c r="C38" s="75">
        <v>8.752735229759299</v>
      </c>
      <c r="D38" s="75">
        <v>91.2472647702407</v>
      </c>
      <c r="E38" s="55">
        <v>5.833333333333333</v>
      </c>
      <c r="F38" s="231">
        <v>11.390887290167866</v>
      </c>
      <c r="G38" s="75">
        <v>66.66666666666666</v>
      </c>
      <c r="H38" s="75">
        <v>72.46203037569944</v>
      </c>
    </row>
    <row r="39" spans="1:8" ht="15">
      <c r="A39" t="s">
        <v>32</v>
      </c>
      <c r="B39" s="22">
        <v>194</v>
      </c>
      <c r="C39" s="75">
        <v>95.36082474226805</v>
      </c>
      <c r="D39" s="75">
        <v>4.639175257731959</v>
      </c>
      <c r="E39" s="55">
        <v>12.432432432432433</v>
      </c>
      <c r="F39" s="231">
        <v>11.11111111111111</v>
      </c>
      <c r="G39" s="75">
        <v>64.86486486486487</v>
      </c>
      <c r="H39" s="75">
        <v>44.44444444444444</v>
      </c>
    </row>
    <row r="40" spans="1:8" ht="15">
      <c r="A40"/>
      <c r="B40" s="22"/>
      <c r="C40" s="75"/>
      <c r="D40" s="75"/>
      <c r="E40" s="55"/>
      <c r="F40" s="231"/>
      <c r="G40" s="75"/>
      <c r="H40" s="75"/>
    </row>
    <row r="41" spans="1:8" ht="15">
      <c r="A41" t="s">
        <v>33</v>
      </c>
      <c r="B41" s="22">
        <v>3941</v>
      </c>
      <c r="C41" s="75">
        <v>33.13879725957879</v>
      </c>
      <c r="D41" s="75">
        <v>66.8612027404212</v>
      </c>
      <c r="E41" s="55">
        <v>15.926493108728943</v>
      </c>
      <c r="F41" s="231">
        <v>30.58823529411765</v>
      </c>
      <c r="G41" s="75">
        <v>77.947932618683</v>
      </c>
      <c r="H41" s="75">
        <v>89.25996204933585</v>
      </c>
    </row>
    <row r="42" spans="1:8" ht="15">
      <c r="A42" t="s">
        <v>34</v>
      </c>
      <c r="B42" s="22">
        <v>19</v>
      </c>
      <c r="C42" s="75">
        <v>47.368421052631575</v>
      </c>
      <c r="D42" s="75">
        <v>52.63157894736842</v>
      </c>
      <c r="E42" s="55">
        <v>22.22222222222222</v>
      </c>
      <c r="F42" s="231">
        <v>30</v>
      </c>
      <c r="G42" s="75">
        <v>77.77777777777779</v>
      </c>
      <c r="H42" s="75">
        <v>80</v>
      </c>
    </row>
    <row r="43" spans="1:8" ht="15">
      <c r="A43" t="s">
        <v>35</v>
      </c>
      <c r="B43" s="22">
        <v>200</v>
      </c>
      <c r="C43" s="75">
        <v>38</v>
      </c>
      <c r="D43" s="75">
        <v>62</v>
      </c>
      <c r="E43" s="55">
        <v>39.473684210526315</v>
      </c>
      <c r="F43" s="231">
        <v>35.483870967741936</v>
      </c>
      <c r="G43" s="75">
        <v>93.42105263157895</v>
      </c>
      <c r="H43" s="75">
        <v>91.12903225806451</v>
      </c>
    </row>
    <row r="44" spans="1:8" ht="15">
      <c r="A44"/>
      <c r="B44" s="22"/>
      <c r="C44" s="75"/>
      <c r="D44" s="75"/>
      <c r="E44" s="55"/>
      <c r="F44" s="231"/>
      <c r="G44" s="75"/>
      <c r="H44" s="75"/>
    </row>
    <row r="45" spans="1:8" ht="15">
      <c r="A45" t="s">
        <v>36</v>
      </c>
      <c r="B45" s="22">
        <v>624</v>
      </c>
      <c r="C45" s="75">
        <v>71.7948717948718</v>
      </c>
      <c r="D45" s="75">
        <v>28.205128205128204</v>
      </c>
      <c r="E45" s="55">
        <v>10.9375</v>
      </c>
      <c r="F45" s="231">
        <v>21.59090909090909</v>
      </c>
      <c r="G45" s="75">
        <v>68.75</v>
      </c>
      <c r="H45" s="75">
        <v>68.75</v>
      </c>
    </row>
    <row r="46" spans="1:8" ht="15">
      <c r="A46" s="9"/>
      <c r="B46" s="22"/>
      <c r="C46" s="75"/>
      <c r="D46" s="75"/>
      <c r="E46" s="55"/>
      <c r="F46" s="231"/>
      <c r="G46" s="75"/>
      <c r="H46" s="75"/>
    </row>
    <row r="47" spans="1:8" ht="15">
      <c r="A47" s="9" t="s">
        <v>38</v>
      </c>
      <c r="B47" s="24">
        <v>46112</v>
      </c>
      <c r="C47" s="76">
        <v>43.29675572519084</v>
      </c>
      <c r="D47" s="78">
        <v>56.70324427480916</v>
      </c>
      <c r="E47" s="54">
        <v>14.039569246180816</v>
      </c>
      <c r="F47" s="233">
        <v>17.975293532718858</v>
      </c>
      <c r="G47" s="78">
        <v>66.75682444277486</v>
      </c>
      <c r="H47" s="78">
        <v>73.1364974949325</v>
      </c>
    </row>
    <row r="48" spans="1:8" ht="15">
      <c r="A48"/>
      <c r="B48" s="22"/>
      <c r="C48" s="74"/>
      <c r="D48" s="74"/>
      <c r="E48" s="74"/>
      <c r="F48" s="74"/>
      <c r="G48" s="74"/>
      <c r="H48" s="74"/>
    </row>
    <row r="49" spans="1:8" ht="15">
      <c r="A49" s="28" t="s">
        <v>79</v>
      </c>
      <c r="B49" s="22">
        <v>24</v>
      </c>
      <c r="C49" s="73">
        <v>33</v>
      </c>
      <c r="D49" s="73">
        <v>67</v>
      </c>
      <c r="E49" s="73"/>
      <c r="F49" s="73"/>
      <c r="G49" s="73">
        <v>25</v>
      </c>
      <c r="H49" s="73">
        <v>19</v>
      </c>
    </row>
    <row r="50" spans="1:8" ht="15">
      <c r="A50" s="28" t="s">
        <v>80</v>
      </c>
      <c r="B50" s="22">
        <v>53</v>
      </c>
      <c r="C50" s="73">
        <v>40</v>
      </c>
      <c r="D50" s="73">
        <v>60</v>
      </c>
      <c r="E50" s="73"/>
      <c r="F50" s="73"/>
      <c r="G50" s="73">
        <v>95</v>
      </c>
      <c r="H50" s="73">
        <v>91</v>
      </c>
    </row>
    <row r="51" spans="1:8" ht="15">
      <c r="A51" s="28" t="s">
        <v>81</v>
      </c>
      <c r="B51" s="22">
        <v>2</v>
      </c>
      <c r="C51" s="74">
        <v>100</v>
      </c>
      <c r="D51" s="73">
        <v>0</v>
      </c>
      <c r="E51" s="73"/>
      <c r="F51" s="73"/>
      <c r="G51" s="74">
        <v>50</v>
      </c>
      <c r="H51" s="73" t="s">
        <v>45</v>
      </c>
    </row>
    <row r="52" spans="1:8" ht="15">
      <c r="A52" s="28" t="s">
        <v>82</v>
      </c>
      <c r="B52" s="22">
        <v>3</v>
      </c>
      <c r="C52" s="73">
        <v>67</v>
      </c>
      <c r="D52" s="73">
        <v>33</v>
      </c>
      <c r="E52" s="73"/>
      <c r="F52" s="73"/>
      <c r="G52" s="73">
        <v>50</v>
      </c>
      <c r="H52" s="73">
        <v>100</v>
      </c>
    </row>
    <row r="53" spans="2:8" ht="15">
      <c r="B53" s="22"/>
      <c r="C53" s="74"/>
      <c r="D53" s="74"/>
      <c r="E53" s="74"/>
      <c r="F53" s="74"/>
      <c r="G53" s="74"/>
      <c r="H53" s="74"/>
    </row>
    <row r="54" spans="1:8" ht="15">
      <c r="A54" s="18" t="s">
        <v>44</v>
      </c>
      <c r="B54" s="24">
        <f>SUM(B47:B52)</f>
        <v>46194</v>
      </c>
      <c r="C54" s="78">
        <v>43</v>
      </c>
      <c r="D54" s="78">
        <v>57</v>
      </c>
      <c r="E54" s="76">
        <v>14</v>
      </c>
      <c r="F54" s="76">
        <v>18</v>
      </c>
      <c r="G54" s="78">
        <v>67</v>
      </c>
      <c r="H54" s="78">
        <v>73</v>
      </c>
    </row>
    <row r="55" ht="15">
      <c r="A55" s="28" t="s">
        <v>83</v>
      </c>
    </row>
    <row r="56" ht="15">
      <c r="A56" s="28" t="s">
        <v>259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7109375" style="0" customWidth="1"/>
    <col min="3" max="4" width="12.7109375" style="0" hidden="1" customWidth="1"/>
    <col min="5" max="8" width="12.7109375" style="0" customWidth="1"/>
  </cols>
  <sheetData>
    <row r="1" spans="1:4" ht="15">
      <c r="A1" s="84" t="s">
        <v>302</v>
      </c>
      <c r="B1" s="85"/>
      <c r="C1" s="85"/>
      <c r="D1" s="85"/>
    </row>
    <row r="2" spans="1:4" ht="15">
      <c r="A2" s="85" t="s">
        <v>283</v>
      </c>
      <c r="C2" s="85"/>
      <c r="D2" s="85"/>
    </row>
    <row r="3" spans="1:4" ht="15">
      <c r="A3" s="84"/>
      <c r="B3" s="85"/>
      <c r="C3" s="85"/>
      <c r="D3" s="85"/>
    </row>
    <row r="4" spans="1:8" ht="15">
      <c r="A4" s="4" t="s">
        <v>0</v>
      </c>
      <c r="B4" s="87"/>
      <c r="C4" s="87"/>
      <c r="D4" s="87"/>
      <c r="E4" s="4"/>
      <c r="F4" s="4"/>
      <c r="G4" s="4"/>
      <c r="H4" s="4"/>
    </row>
    <row r="5" spans="1:8" ht="15">
      <c r="A5" s="14"/>
      <c r="B5" s="94" t="s">
        <v>72</v>
      </c>
      <c r="C5" s="94" t="s">
        <v>72</v>
      </c>
      <c r="D5" s="94" t="s">
        <v>72</v>
      </c>
      <c r="E5" s="16" t="s">
        <v>107</v>
      </c>
      <c r="F5" s="16" t="s">
        <v>108</v>
      </c>
      <c r="G5" s="16" t="s">
        <v>108</v>
      </c>
      <c r="H5" s="16" t="s">
        <v>109</v>
      </c>
    </row>
    <row r="6" spans="1:8" ht="15">
      <c r="A6" s="5" t="s">
        <v>110</v>
      </c>
      <c r="B6" s="88" t="s">
        <v>111</v>
      </c>
      <c r="C6" s="88" t="s">
        <v>71</v>
      </c>
      <c r="D6" s="88" t="s">
        <v>76</v>
      </c>
      <c r="E6" s="7" t="s">
        <v>112</v>
      </c>
      <c r="F6" s="7" t="s">
        <v>113</v>
      </c>
      <c r="G6" s="7" t="s">
        <v>114</v>
      </c>
      <c r="H6" s="7" t="s">
        <v>115</v>
      </c>
    </row>
    <row r="7" spans="1:9" ht="15">
      <c r="A7" t="s">
        <v>116</v>
      </c>
      <c r="B7" s="95">
        <f>B30+B53</f>
        <v>17</v>
      </c>
      <c r="C7" s="95">
        <f>C30+C53</f>
        <v>26</v>
      </c>
      <c r="D7" s="95">
        <f>D30+D53</f>
        <v>26</v>
      </c>
      <c r="E7" s="96">
        <f aca="true" t="shared" si="0" ref="E7:E19">B7/B$20</f>
        <v>0.0004795892459164386</v>
      </c>
      <c r="F7" s="255">
        <f aca="true" t="shared" si="1" ref="F7:F20">C7/B7</f>
        <v>1.5294117647058822</v>
      </c>
      <c r="G7" s="97">
        <f aca="true" t="shared" si="2" ref="G7:G20">D7/B7</f>
        <v>1.5294117647058822</v>
      </c>
      <c r="H7" s="96">
        <f>D7/C7</f>
        <v>1</v>
      </c>
      <c r="I7" s="90"/>
    </row>
    <row r="8" spans="1:9" ht="15">
      <c r="A8" s="98">
        <v>15</v>
      </c>
      <c r="B8" s="95">
        <f aca="true" t="shared" si="3" ref="B8:C19">B31+B54</f>
        <v>3284</v>
      </c>
      <c r="C8" s="95">
        <f t="shared" si="3"/>
        <v>4362</v>
      </c>
      <c r="D8" s="95">
        <f aca="true" t="shared" si="4" ref="D8:D19">D31+D54</f>
        <v>3239</v>
      </c>
      <c r="E8" s="96">
        <f t="shared" si="0"/>
        <v>0.09264535785821085</v>
      </c>
      <c r="F8" s="255">
        <f t="shared" si="1"/>
        <v>1.328258221680877</v>
      </c>
      <c r="G8" s="97">
        <f t="shared" si="2"/>
        <v>0.9862971985383678</v>
      </c>
      <c r="H8" s="96">
        <f aca="true" t="shared" si="5" ref="H8:H20">D8/C8</f>
        <v>0.7425492893168272</v>
      </c>
      <c r="I8" s="90"/>
    </row>
    <row r="9" spans="1:10" ht="15">
      <c r="A9" s="98">
        <v>16</v>
      </c>
      <c r="B9" s="95">
        <f t="shared" si="3"/>
        <v>20723</v>
      </c>
      <c r="C9" s="95">
        <f t="shared" si="3"/>
        <v>27431</v>
      </c>
      <c r="D9" s="95">
        <f t="shared" si="4"/>
        <v>20326</v>
      </c>
      <c r="E9" s="96">
        <f>B9/B$20</f>
        <v>0.5846192907721387</v>
      </c>
      <c r="F9" s="255">
        <f t="shared" si="1"/>
        <v>1.323698306229793</v>
      </c>
      <c r="G9" s="97">
        <f t="shared" si="2"/>
        <v>0.9808425421029774</v>
      </c>
      <c r="H9" s="96">
        <f t="shared" si="5"/>
        <v>0.7409864751558456</v>
      </c>
      <c r="I9" s="90"/>
      <c r="J9" s="90"/>
    </row>
    <row r="10" spans="1:9" ht="15">
      <c r="A10" s="98">
        <v>17</v>
      </c>
      <c r="B10" s="95">
        <f t="shared" si="3"/>
        <v>9673</v>
      </c>
      <c r="C10" s="95">
        <f t="shared" si="3"/>
        <v>12050</v>
      </c>
      <c r="D10" s="95">
        <f t="shared" si="4"/>
        <v>7364</v>
      </c>
      <c r="E10" s="96">
        <f t="shared" si="0"/>
        <v>0.27288628092645356</v>
      </c>
      <c r="F10" s="255">
        <f t="shared" si="1"/>
        <v>1.2457355525690066</v>
      </c>
      <c r="G10" s="97">
        <f t="shared" si="2"/>
        <v>0.7612943244081464</v>
      </c>
      <c r="H10" s="96">
        <f t="shared" si="5"/>
        <v>0.6111203319502074</v>
      </c>
      <c r="I10" s="90"/>
    </row>
    <row r="11" spans="1:9" ht="15">
      <c r="A11" s="98">
        <v>18</v>
      </c>
      <c r="B11" s="95">
        <f t="shared" si="3"/>
        <v>507</v>
      </c>
      <c r="C11" s="95">
        <f t="shared" si="3"/>
        <v>799</v>
      </c>
      <c r="D11" s="95">
        <f t="shared" si="4"/>
        <v>480</v>
      </c>
      <c r="E11" s="96">
        <f t="shared" si="0"/>
        <v>0.014303043981154964</v>
      </c>
      <c r="F11" s="255">
        <f t="shared" si="1"/>
        <v>1.5759368836291914</v>
      </c>
      <c r="G11" s="97">
        <f t="shared" si="2"/>
        <v>0.9467455621301775</v>
      </c>
      <c r="H11" s="96">
        <f t="shared" si="5"/>
        <v>0.6007509386733417</v>
      </c>
      <c r="I11" s="90"/>
    </row>
    <row r="12" spans="1:9" ht="15">
      <c r="A12" s="98">
        <v>19</v>
      </c>
      <c r="B12" s="95">
        <f t="shared" si="3"/>
        <v>164</v>
      </c>
      <c r="C12" s="95">
        <f>C35+C58</f>
        <v>247</v>
      </c>
      <c r="D12" s="95">
        <f t="shared" si="4"/>
        <v>168</v>
      </c>
      <c r="E12" s="96">
        <f t="shared" si="0"/>
        <v>0.004626625666487996</v>
      </c>
      <c r="F12" s="255">
        <f t="shared" si="1"/>
        <v>1.5060975609756098</v>
      </c>
      <c r="G12" s="97">
        <f t="shared" si="2"/>
        <v>1.024390243902439</v>
      </c>
      <c r="H12" s="96">
        <f t="shared" si="5"/>
        <v>0.680161943319838</v>
      </c>
      <c r="I12" s="90"/>
    </row>
    <row r="13" spans="1:9" ht="15">
      <c r="A13" t="s">
        <v>117</v>
      </c>
      <c r="B13" s="95">
        <f t="shared" si="3"/>
        <v>323</v>
      </c>
      <c r="C13" s="95">
        <f t="shared" si="3"/>
        <v>390</v>
      </c>
      <c r="D13" s="95">
        <f t="shared" si="4"/>
        <v>237</v>
      </c>
      <c r="E13" s="96">
        <f t="shared" si="0"/>
        <v>0.009112195672412334</v>
      </c>
      <c r="F13" s="255">
        <f t="shared" si="1"/>
        <v>1.2074303405572755</v>
      </c>
      <c r="G13" s="97">
        <f t="shared" si="2"/>
        <v>0.7337461300309598</v>
      </c>
      <c r="H13" s="96">
        <f t="shared" si="5"/>
        <v>0.6076923076923076</v>
      </c>
      <c r="I13" s="90"/>
    </row>
    <row r="14" spans="1:9" ht="15">
      <c r="A14" t="s">
        <v>118</v>
      </c>
      <c r="B14" s="95">
        <f t="shared" si="3"/>
        <v>177</v>
      </c>
      <c r="C14" s="95">
        <f aca="true" t="shared" si="6" ref="C14:C20">C37+C60</f>
        <v>199</v>
      </c>
      <c r="D14" s="95">
        <f t="shared" si="4"/>
        <v>142</v>
      </c>
      <c r="E14" s="96">
        <f t="shared" si="0"/>
        <v>0.004993370383953508</v>
      </c>
      <c r="F14" s="255">
        <f t="shared" si="1"/>
        <v>1.1242937853107344</v>
      </c>
      <c r="G14" s="97">
        <f t="shared" si="2"/>
        <v>0.8022598870056498</v>
      </c>
      <c r="H14" s="96">
        <f t="shared" si="5"/>
        <v>0.7135678391959799</v>
      </c>
      <c r="I14" s="90"/>
    </row>
    <row r="15" spans="1:9" ht="15">
      <c r="A15" t="s">
        <v>119</v>
      </c>
      <c r="B15" s="95">
        <f>B38+B61</f>
        <v>171</v>
      </c>
      <c r="C15" s="95">
        <f t="shared" si="6"/>
        <v>187</v>
      </c>
      <c r="D15" s="95">
        <f t="shared" si="4"/>
        <v>130</v>
      </c>
      <c r="E15" s="96">
        <f t="shared" si="0"/>
        <v>0.004824103591277118</v>
      </c>
      <c r="F15" s="255">
        <f t="shared" si="1"/>
        <v>1.0935672514619883</v>
      </c>
      <c r="G15" s="97">
        <f t="shared" si="2"/>
        <v>0.7602339181286549</v>
      </c>
      <c r="H15" s="96">
        <f t="shared" si="5"/>
        <v>0.6951871657754011</v>
      </c>
      <c r="I15" s="90"/>
    </row>
    <row r="16" spans="1:9" ht="15">
      <c r="A16" t="s">
        <v>120</v>
      </c>
      <c r="B16" s="95">
        <f t="shared" si="3"/>
        <v>158</v>
      </c>
      <c r="C16" s="95">
        <f t="shared" si="6"/>
        <v>162</v>
      </c>
      <c r="D16" s="95">
        <f t="shared" si="4"/>
        <v>129</v>
      </c>
      <c r="E16" s="96">
        <f t="shared" si="0"/>
        <v>0.004457358873811606</v>
      </c>
      <c r="F16" s="255">
        <f t="shared" si="1"/>
        <v>1.0253164556962024</v>
      </c>
      <c r="G16" s="97">
        <f t="shared" si="2"/>
        <v>0.8164556962025317</v>
      </c>
      <c r="H16" s="96">
        <f t="shared" si="5"/>
        <v>0.7962962962962963</v>
      </c>
      <c r="I16" s="90"/>
    </row>
    <row r="17" spans="1:9" ht="15">
      <c r="A17" t="s">
        <v>121</v>
      </c>
      <c r="B17" s="95">
        <f t="shared" si="3"/>
        <v>162</v>
      </c>
      <c r="C17" s="95">
        <f t="shared" si="6"/>
        <v>167</v>
      </c>
      <c r="D17" s="95">
        <f t="shared" si="4"/>
        <v>132</v>
      </c>
      <c r="E17" s="96">
        <f t="shared" si="0"/>
        <v>0.004570203402262532</v>
      </c>
      <c r="F17" s="255">
        <f t="shared" si="1"/>
        <v>1.0308641975308641</v>
      </c>
      <c r="G17" s="97">
        <f t="shared" si="2"/>
        <v>0.8148148148148148</v>
      </c>
      <c r="H17" s="96">
        <f t="shared" si="5"/>
        <v>0.7904191616766467</v>
      </c>
      <c r="I17" s="90"/>
    </row>
    <row r="18" spans="1:9" ht="15">
      <c r="A18" t="s">
        <v>122</v>
      </c>
      <c r="B18" s="95">
        <f t="shared" si="3"/>
        <v>64</v>
      </c>
      <c r="C18" s="95">
        <f t="shared" si="6"/>
        <v>67</v>
      </c>
      <c r="D18" s="95">
        <f t="shared" si="4"/>
        <v>59</v>
      </c>
      <c r="E18" s="96">
        <f t="shared" si="0"/>
        <v>0.0018055124552148279</v>
      </c>
      <c r="F18" s="255">
        <f t="shared" si="1"/>
        <v>1.046875</v>
      </c>
      <c r="G18" s="97">
        <f t="shared" si="2"/>
        <v>0.921875</v>
      </c>
      <c r="H18" s="96">
        <f t="shared" si="5"/>
        <v>0.8805970149253731</v>
      </c>
      <c r="I18" s="90"/>
    </row>
    <row r="19" spans="1:9" ht="15">
      <c r="A19" t="s">
        <v>123</v>
      </c>
      <c r="B19" s="95">
        <f t="shared" si="3"/>
        <v>24</v>
      </c>
      <c r="C19" s="95">
        <f t="shared" si="6"/>
        <v>25</v>
      </c>
      <c r="D19" s="95">
        <f t="shared" si="4"/>
        <v>19</v>
      </c>
      <c r="E19" s="96">
        <f t="shared" si="0"/>
        <v>0.0006770671707055604</v>
      </c>
      <c r="F19" s="255">
        <f t="shared" si="1"/>
        <v>1.0416666666666667</v>
      </c>
      <c r="G19" s="97">
        <f t="shared" si="2"/>
        <v>0.7916666666666666</v>
      </c>
      <c r="H19" s="96">
        <f t="shared" si="5"/>
        <v>0.76</v>
      </c>
      <c r="I19" s="90"/>
    </row>
    <row r="20" spans="1:9" ht="15">
      <c r="A20" s="99" t="s">
        <v>124</v>
      </c>
      <c r="B20" s="100">
        <f>B43+B66</f>
        <v>35447</v>
      </c>
      <c r="C20" s="100">
        <f t="shared" si="6"/>
        <v>46112</v>
      </c>
      <c r="D20" s="100">
        <f>D43+D66</f>
        <v>32451</v>
      </c>
      <c r="E20" s="101">
        <f>B20/B$20</f>
        <v>1</v>
      </c>
      <c r="F20" s="256">
        <f t="shared" si="1"/>
        <v>1.3008717239822833</v>
      </c>
      <c r="G20" s="102">
        <f t="shared" si="2"/>
        <v>0.9154794481902558</v>
      </c>
      <c r="H20" s="101">
        <f t="shared" si="5"/>
        <v>0.7037430603747398</v>
      </c>
      <c r="I20" s="90"/>
    </row>
    <row r="21" spans="2:8" ht="15">
      <c r="B21" s="85"/>
      <c r="C21" s="85"/>
      <c r="D21" s="85"/>
      <c r="F21" s="154"/>
      <c r="H21" s="96"/>
    </row>
    <row r="22" spans="2:8" ht="15">
      <c r="B22" s="86"/>
      <c r="C22" s="86"/>
      <c r="D22" s="86"/>
      <c r="F22" s="154"/>
      <c r="H22" s="96"/>
    </row>
    <row r="23" spans="2:6" ht="15">
      <c r="B23" s="86"/>
      <c r="C23" s="86"/>
      <c r="D23" s="86"/>
      <c r="F23" s="154"/>
    </row>
    <row r="24" spans="1:6" ht="15">
      <c r="A24" s="84" t="s">
        <v>303</v>
      </c>
      <c r="B24" s="85"/>
      <c r="C24" s="85"/>
      <c r="D24" s="85"/>
      <c r="F24" s="154"/>
    </row>
    <row r="25" spans="1:6" ht="15">
      <c r="A25" s="85" t="s">
        <v>283</v>
      </c>
      <c r="C25" s="85"/>
      <c r="D25" s="85"/>
      <c r="F25" s="154"/>
    </row>
    <row r="26" spans="1:6" ht="15">
      <c r="A26" s="84"/>
      <c r="B26" s="85"/>
      <c r="C26" s="85"/>
      <c r="D26" s="85"/>
      <c r="F26" s="154"/>
    </row>
    <row r="27" spans="1:8" ht="15">
      <c r="A27" s="4" t="s">
        <v>86</v>
      </c>
      <c r="B27" s="87"/>
      <c r="C27" s="87"/>
      <c r="D27" s="87"/>
      <c r="E27" s="4"/>
      <c r="F27" s="230"/>
      <c r="G27" s="4"/>
      <c r="H27" s="4"/>
    </row>
    <row r="28" spans="1:8" ht="15">
      <c r="A28" s="14"/>
      <c r="B28" s="94" t="s">
        <v>72</v>
      </c>
      <c r="C28" s="94" t="s">
        <v>72</v>
      </c>
      <c r="D28" s="94" t="s">
        <v>72</v>
      </c>
      <c r="E28" s="16" t="s">
        <v>107</v>
      </c>
      <c r="F28" s="15" t="s">
        <v>108</v>
      </c>
      <c r="G28" s="16" t="s">
        <v>108</v>
      </c>
      <c r="H28" s="16" t="s">
        <v>109</v>
      </c>
    </row>
    <row r="29" spans="1:8" ht="15">
      <c r="A29" s="5" t="s">
        <v>110</v>
      </c>
      <c r="B29" s="88" t="s">
        <v>111</v>
      </c>
      <c r="C29" s="88" t="s">
        <v>71</v>
      </c>
      <c r="D29" s="88" t="s">
        <v>76</v>
      </c>
      <c r="E29" s="7" t="s">
        <v>112</v>
      </c>
      <c r="F29" s="159" t="s">
        <v>113</v>
      </c>
      <c r="G29" s="7" t="s">
        <v>114</v>
      </c>
      <c r="H29" s="7" t="s">
        <v>115</v>
      </c>
    </row>
    <row r="30" spans="1:8" ht="15">
      <c r="A30" t="s">
        <v>116</v>
      </c>
      <c r="B30" s="126">
        <v>9</v>
      </c>
      <c r="C30" s="126">
        <v>13</v>
      </c>
      <c r="D30" s="126">
        <v>13</v>
      </c>
      <c r="E30" s="96">
        <f aca="true" t="shared" si="7" ref="E30:E42">B30/B$43</f>
        <v>0.0005857087075361187</v>
      </c>
      <c r="F30" s="255">
        <f aca="true" t="shared" si="8" ref="F30:F42">C30/B30</f>
        <v>1.4444444444444444</v>
      </c>
      <c r="G30" s="97">
        <f aca="true" t="shared" si="9" ref="G30:G43">D30/B30</f>
        <v>1.4444444444444444</v>
      </c>
      <c r="H30" s="96">
        <f>G30/F30</f>
        <v>1</v>
      </c>
    </row>
    <row r="31" spans="1:8" ht="15">
      <c r="A31" s="98">
        <v>15</v>
      </c>
      <c r="B31" s="126">
        <v>1339</v>
      </c>
      <c r="C31" s="126">
        <v>1753</v>
      </c>
      <c r="D31" s="126">
        <v>1246</v>
      </c>
      <c r="E31" s="96">
        <f t="shared" si="7"/>
        <v>0.08714043993231811</v>
      </c>
      <c r="F31" s="255">
        <f t="shared" si="8"/>
        <v>1.3091859596713966</v>
      </c>
      <c r="G31" s="97">
        <f t="shared" si="9"/>
        <v>0.9305451829723674</v>
      </c>
      <c r="H31" s="96">
        <f aca="true" t="shared" si="10" ref="H31:H43">G31/F31</f>
        <v>0.710781517398745</v>
      </c>
    </row>
    <row r="32" spans="1:8" ht="15">
      <c r="A32" s="98">
        <v>16</v>
      </c>
      <c r="B32" s="126">
        <v>8872</v>
      </c>
      <c r="C32" s="126">
        <v>11585</v>
      </c>
      <c r="D32" s="126">
        <v>8143</v>
      </c>
      <c r="E32" s="96">
        <f t="shared" si="7"/>
        <v>0.5773786281400495</v>
      </c>
      <c r="F32" s="255">
        <f t="shared" si="8"/>
        <v>1.3057935076645626</v>
      </c>
      <c r="G32" s="97">
        <f t="shared" si="9"/>
        <v>0.9178313796212805</v>
      </c>
      <c r="H32" s="96">
        <f t="shared" si="10"/>
        <v>0.7028916702632716</v>
      </c>
    </row>
    <row r="33" spans="1:8" ht="15">
      <c r="A33" s="98">
        <v>17</v>
      </c>
      <c r="B33" s="126">
        <v>4541</v>
      </c>
      <c r="C33" s="126">
        <v>5727</v>
      </c>
      <c r="D33" s="126">
        <v>3334</v>
      </c>
      <c r="E33" s="96">
        <f>B33/B$43</f>
        <v>0.29552258232461276</v>
      </c>
      <c r="F33" s="255">
        <f t="shared" si="8"/>
        <v>1.2611759524333848</v>
      </c>
      <c r="G33" s="97">
        <f t="shared" si="9"/>
        <v>0.7341995155252147</v>
      </c>
      <c r="H33" s="96">
        <f t="shared" si="10"/>
        <v>0.5821547057796402</v>
      </c>
    </row>
    <row r="34" spans="1:8" ht="15">
      <c r="A34" s="98">
        <v>18</v>
      </c>
      <c r="B34" s="126">
        <v>228</v>
      </c>
      <c r="C34" s="126">
        <v>416</v>
      </c>
      <c r="D34" s="126">
        <v>270</v>
      </c>
      <c r="E34" s="96">
        <f t="shared" si="7"/>
        <v>0.01483795392424834</v>
      </c>
      <c r="F34" s="255">
        <f t="shared" si="8"/>
        <v>1.8245614035087718</v>
      </c>
      <c r="G34" s="97">
        <f t="shared" si="9"/>
        <v>1.1842105263157894</v>
      </c>
      <c r="H34" s="96">
        <f t="shared" si="10"/>
        <v>0.6490384615384616</v>
      </c>
    </row>
    <row r="35" spans="1:8" ht="15">
      <c r="A35" s="98">
        <v>19</v>
      </c>
      <c r="B35" s="126">
        <v>60</v>
      </c>
      <c r="C35" s="126">
        <v>100</v>
      </c>
      <c r="D35" s="126">
        <v>75</v>
      </c>
      <c r="E35" s="96">
        <f t="shared" si="7"/>
        <v>0.003904724716907458</v>
      </c>
      <c r="F35" s="255">
        <f t="shared" si="8"/>
        <v>1.6666666666666667</v>
      </c>
      <c r="G35" s="97">
        <f t="shared" si="9"/>
        <v>1.25</v>
      </c>
      <c r="H35" s="96">
        <f t="shared" si="10"/>
        <v>0.75</v>
      </c>
    </row>
    <row r="36" spans="1:8" ht="15">
      <c r="A36" t="s">
        <v>117</v>
      </c>
      <c r="B36" s="126">
        <v>109</v>
      </c>
      <c r="C36" s="126">
        <v>147</v>
      </c>
      <c r="D36" s="126">
        <v>88</v>
      </c>
      <c r="E36" s="96">
        <f t="shared" si="7"/>
        <v>0.007093583235715215</v>
      </c>
      <c r="F36" s="255">
        <f t="shared" si="8"/>
        <v>1.348623853211009</v>
      </c>
      <c r="G36" s="97">
        <f t="shared" si="9"/>
        <v>0.8073394495412844</v>
      </c>
      <c r="H36" s="96">
        <f t="shared" si="10"/>
        <v>0.598639455782313</v>
      </c>
    </row>
    <row r="37" spans="1:8" ht="15">
      <c r="A37" t="s">
        <v>118</v>
      </c>
      <c r="B37" s="126">
        <v>54</v>
      </c>
      <c r="C37" s="126">
        <v>59</v>
      </c>
      <c r="D37" s="126">
        <v>41</v>
      </c>
      <c r="E37" s="96">
        <f t="shared" si="7"/>
        <v>0.003514252245216712</v>
      </c>
      <c r="F37" s="255">
        <f t="shared" si="8"/>
        <v>1.0925925925925926</v>
      </c>
      <c r="G37" s="97">
        <f t="shared" si="9"/>
        <v>0.7592592592592593</v>
      </c>
      <c r="H37" s="96">
        <f t="shared" si="10"/>
        <v>0.6949152542372882</v>
      </c>
    </row>
    <row r="38" spans="1:8" ht="15">
      <c r="A38" t="s">
        <v>119</v>
      </c>
      <c r="B38" s="126">
        <v>38</v>
      </c>
      <c r="C38" s="126">
        <v>45</v>
      </c>
      <c r="D38" s="126">
        <v>26</v>
      </c>
      <c r="E38" s="96">
        <f t="shared" si="7"/>
        <v>0.0024729923207080567</v>
      </c>
      <c r="F38" s="255">
        <f t="shared" si="8"/>
        <v>1.1842105263157894</v>
      </c>
      <c r="G38" s="97">
        <f t="shared" si="9"/>
        <v>0.6842105263157895</v>
      </c>
      <c r="H38" s="96">
        <f t="shared" si="10"/>
        <v>0.5777777777777778</v>
      </c>
    </row>
    <row r="39" spans="1:8" ht="15">
      <c r="A39" t="s">
        <v>120</v>
      </c>
      <c r="B39" s="126">
        <v>44</v>
      </c>
      <c r="C39" s="126">
        <v>45</v>
      </c>
      <c r="D39" s="126">
        <v>32</v>
      </c>
      <c r="E39" s="96">
        <f t="shared" si="7"/>
        <v>0.0028634647923988024</v>
      </c>
      <c r="F39" s="255">
        <f t="shared" si="8"/>
        <v>1.0227272727272727</v>
      </c>
      <c r="G39" s="97">
        <f t="shared" si="9"/>
        <v>0.7272727272727273</v>
      </c>
      <c r="H39" s="96">
        <f t="shared" si="10"/>
        <v>0.7111111111111111</v>
      </c>
    </row>
    <row r="40" spans="1:8" ht="15">
      <c r="A40" t="s">
        <v>121</v>
      </c>
      <c r="B40" s="126">
        <v>41</v>
      </c>
      <c r="C40" s="126">
        <v>42</v>
      </c>
      <c r="D40" s="126">
        <v>33</v>
      </c>
      <c r="E40" s="96">
        <f t="shared" si="7"/>
        <v>0.0026682285565534296</v>
      </c>
      <c r="F40" s="255">
        <f t="shared" si="8"/>
        <v>1.024390243902439</v>
      </c>
      <c r="G40" s="97">
        <f t="shared" si="9"/>
        <v>0.8048780487804879</v>
      </c>
      <c r="H40" s="96">
        <f t="shared" si="10"/>
        <v>0.7857142857142857</v>
      </c>
    </row>
    <row r="41" spans="1:8" ht="15">
      <c r="A41" t="s">
        <v>122</v>
      </c>
      <c r="B41" s="126">
        <v>24</v>
      </c>
      <c r="C41" s="126">
        <v>25</v>
      </c>
      <c r="D41" s="126">
        <v>21</v>
      </c>
      <c r="E41" s="96">
        <f t="shared" si="7"/>
        <v>0.0015618898867629833</v>
      </c>
      <c r="F41" s="255">
        <f t="shared" si="8"/>
        <v>1.0416666666666667</v>
      </c>
      <c r="G41" s="97">
        <f t="shared" si="9"/>
        <v>0.875</v>
      </c>
      <c r="H41" s="96">
        <f t="shared" si="10"/>
        <v>0.84</v>
      </c>
    </row>
    <row r="42" spans="1:8" ht="15">
      <c r="A42" t="s">
        <v>123</v>
      </c>
      <c r="B42" s="126">
        <v>7</v>
      </c>
      <c r="C42" s="126">
        <v>8</v>
      </c>
      <c r="D42" s="126">
        <v>6</v>
      </c>
      <c r="E42" s="96">
        <f t="shared" si="7"/>
        <v>0.0004555512169725368</v>
      </c>
      <c r="F42" s="255">
        <f t="shared" si="8"/>
        <v>1.1428571428571428</v>
      </c>
      <c r="G42" s="97">
        <f t="shared" si="9"/>
        <v>0.8571428571428571</v>
      </c>
      <c r="H42" s="96">
        <f t="shared" si="10"/>
        <v>0.75</v>
      </c>
    </row>
    <row r="43" spans="1:8" ht="15">
      <c r="A43" s="99" t="s">
        <v>124</v>
      </c>
      <c r="B43" s="100">
        <f>SUM(B30:B42)</f>
        <v>15366</v>
      </c>
      <c r="C43" s="100">
        <f>SUM(C30:C42)</f>
        <v>19965</v>
      </c>
      <c r="D43" s="100">
        <f>SUM(D30:D42)</f>
        <v>13328</v>
      </c>
      <c r="E43" s="101">
        <f>B43/B$43</f>
        <v>1</v>
      </c>
      <c r="F43" s="256">
        <f>C43/B43</f>
        <v>1.2992971495509567</v>
      </c>
      <c r="G43" s="102">
        <f t="shared" si="9"/>
        <v>0.86736951711571</v>
      </c>
      <c r="H43" s="101">
        <f t="shared" si="10"/>
        <v>0.6675682444277485</v>
      </c>
    </row>
    <row r="44" spans="2:6" ht="15">
      <c r="B44" s="86"/>
      <c r="C44" s="86"/>
      <c r="D44" s="86"/>
      <c r="F44" s="154"/>
    </row>
    <row r="45" spans="2:6" ht="15">
      <c r="B45" s="86"/>
      <c r="C45" s="86"/>
      <c r="D45" s="86"/>
      <c r="F45" s="154"/>
    </row>
    <row r="46" spans="2:6" ht="15">
      <c r="B46" s="86"/>
      <c r="C46" s="86"/>
      <c r="D46" s="86"/>
      <c r="F46" s="154"/>
    </row>
    <row r="47" spans="1:6" ht="15">
      <c r="A47" s="84" t="s">
        <v>304</v>
      </c>
      <c r="B47" s="85"/>
      <c r="C47" s="85"/>
      <c r="D47" s="85"/>
      <c r="F47" s="154"/>
    </row>
    <row r="48" spans="1:6" ht="15">
      <c r="A48" s="85" t="s">
        <v>283</v>
      </c>
      <c r="C48" s="85"/>
      <c r="D48" s="85"/>
      <c r="F48" s="154"/>
    </row>
    <row r="49" spans="1:4" ht="15">
      <c r="A49" s="84"/>
      <c r="B49" s="85"/>
      <c r="C49" s="85"/>
      <c r="D49" s="85"/>
    </row>
    <row r="50" spans="1:8" ht="15">
      <c r="A50" s="4" t="s">
        <v>90</v>
      </c>
      <c r="B50" s="87"/>
      <c r="C50" s="87"/>
      <c r="D50" s="87"/>
      <c r="E50" s="4"/>
      <c r="F50" s="4"/>
      <c r="G50" s="4"/>
      <c r="H50" s="4"/>
    </row>
    <row r="51" spans="1:8" ht="15">
      <c r="A51" s="14"/>
      <c r="B51" s="94" t="s">
        <v>72</v>
      </c>
      <c r="C51" s="94" t="s">
        <v>72</v>
      </c>
      <c r="D51" s="94" t="s">
        <v>72</v>
      </c>
      <c r="E51" s="16" t="s">
        <v>107</v>
      </c>
      <c r="F51" s="16" t="s">
        <v>108</v>
      </c>
      <c r="G51" s="16" t="s">
        <v>108</v>
      </c>
      <c r="H51" s="16" t="s">
        <v>109</v>
      </c>
    </row>
    <row r="52" spans="1:8" ht="15">
      <c r="A52" s="5" t="s">
        <v>110</v>
      </c>
      <c r="B52" s="88" t="s">
        <v>111</v>
      </c>
      <c r="C52" s="88" t="s">
        <v>71</v>
      </c>
      <c r="D52" s="88" t="s">
        <v>76</v>
      </c>
      <c r="E52" s="7" t="s">
        <v>112</v>
      </c>
      <c r="F52" s="7" t="s">
        <v>113</v>
      </c>
      <c r="G52" s="7" t="s">
        <v>114</v>
      </c>
      <c r="H52" s="7" t="s">
        <v>115</v>
      </c>
    </row>
    <row r="53" spans="1:8" ht="15">
      <c r="A53" t="s">
        <v>116</v>
      </c>
      <c r="B53" s="126">
        <v>8</v>
      </c>
      <c r="C53" s="126">
        <v>13</v>
      </c>
      <c r="D53" s="126">
        <v>13</v>
      </c>
      <c r="E53" s="96">
        <f>B53/B$66</f>
        <v>0.0003983865345351327</v>
      </c>
      <c r="F53" s="97">
        <f aca="true" t="shared" si="11" ref="F53:F65">C53/B53</f>
        <v>1.625</v>
      </c>
      <c r="G53" s="97">
        <f aca="true" t="shared" si="12" ref="G53:G65">D53/B53</f>
        <v>1.625</v>
      </c>
      <c r="H53" s="96">
        <f aca="true" t="shared" si="13" ref="H53:H65">G53/F53</f>
        <v>1</v>
      </c>
    </row>
    <row r="54" spans="1:8" ht="15">
      <c r="A54" s="98">
        <v>15</v>
      </c>
      <c r="B54" s="126">
        <v>1945</v>
      </c>
      <c r="C54" s="126">
        <v>2609</v>
      </c>
      <c r="D54" s="126">
        <v>1993</v>
      </c>
      <c r="E54" s="96">
        <f aca="true" t="shared" si="14" ref="E54:E65">B54/B$66</f>
        <v>0.09685772620885415</v>
      </c>
      <c r="F54" s="97">
        <f t="shared" si="11"/>
        <v>1.3413881748071979</v>
      </c>
      <c r="G54" s="97">
        <f t="shared" si="12"/>
        <v>1.0246786632390745</v>
      </c>
      <c r="H54" s="96">
        <f t="shared" si="13"/>
        <v>0.7638942123418935</v>
      </c>
    </row>
    <row r="55" spans="1:8" ht="15">
      <c r="A55" s="98">
        <v>16</v>
      </c>
      <c r="B55" s="126">
        <v>11851</v>
      </c>
      <c r="C55" s="126">
        <v>15846</v>
      </c>
      <c r="D55" s="126">
        <v>12183</v>
      </c>
      <c r="E55" s="96">
        <f t="shared" si="14"/>
        <v>0.5901598525969822</v>
      </c>
      <c r="F55" s="97">
        <f t="shared" si="11"/>
        <v>1.3371023542317104</v>
      </c>
      <c r="G55" s="97">
        <f t="shared" si="12"/>
        <v>1.0280145135431609</v>
      </c>
      <c r="H55" s="96">
        <f t="shared" si="13"/>
        <v>0.7688375615297235</v>
      </c>
    </row>
    <row r="56" spans="1:8" ht="15">
      <c r="A56" s="98">
        <v>17</v>
      </c>
      <c r="B56" s="126">
        <v>5132</v>
      </c>
      <c r="C56" s="126">
        <v>6323</v>
      </c>
      <c r="D56" s="126">
        <v>4030</v>
      </c>
      <c r="E56" s="96">
        <f t="shared" si="14"/>
        <v>0.2555649619042876</v>
      </c>
      <c r="F56" s="97">
        <f t="shared" si="11"/>
        <v>1.2320732657833204</v>
      </c>
      <c r="G56" s="97">
        <f t="shared" si="12"/>
        <v>0.7852689010132502</v>
      </c>
      <c r="H56" s="96">
        <f t="shared" si="13"/>
        <v>0.6373556855922821</v>
      </c>
    </row>
    <row r="57" spans="1:8" ht="15">
      <c r="A57" s="98">
        <v>18</v>
      </c>
      <c r="B57" s="126">
        <v>279</v>
      </c>
      <c r="C57" s="126">
        <v>383</v>
      </c>
      <c r="D57" s="126">
        <v>210</v>
      </c>
      <c r="E57" s="96">
        <f t="shared" si="14"/>
        <v>0.013893730391912754</v>
      </c>
      <c r="F57" s="97">
        <f t="shared" si="11"/>
        <v>1.3727598566308243</v>
      </c>
      <c r="G57" s="97">
        <f t="shared" si="12"/>
        <v>0.7526881720430108</v>
      </c>
      <c r="H57" s="96">
        <f t="shared" si="13"/>
        <v>0.5483028720626631</v>
      </c>
    </row>
    <row r="58" spans="1:8" ht="15">
      <c r="A58" s="98">
        <v>19</v>
      </c>
      <c r="B58" s="126">
        <v>104</v>
      </c>
      <c r="C58" s="126">
        <v>147</v>
      </c>
      <c r="D58" s="126">
        <v>93</v>
      </c>
      <c r="E58" s="96">
        <f t="shared" si="14"/>
        <v>0.005179024948956726</v>
      </c>
      <c r="F58" s="97">
        <f t="shared" si="11"/>
        <v>1.4134615384615385</v>
      </c>
      <c r="G58" s="97">
        <f t="shared" si="12"/>
        <v>0.8942307692307693</v>
      </c>
      <c r="H58" s="96">
        <f t="shared" si="13"/>
        <v>0.6326530612244898</v>
      </c>
    </row>
    <row r="59" spans="1:8" ht="15">
      <c r="A59" t="s">
        <v>117</v>
      </c>
      <c r="B59" s="126">
        <v>214</v>
      </c>
      <c r="C59" s="126">
        <v>243</v>
      </c>
      <c r="D59" s="126">
        <v>149</v>
      </c>
      <c r="E59" s="96">
        <f t="shared" si="14"/>
        <v>0.0106568397988148</v>
      </c>
      <c r="F59" s="97">
        <f t="shared" si="11"/>
        <v>1.1355140186915889</v>
      </c>
      <c r="G59" s="97">
        <f t="shared" si="12"/>
        <v>0.6962616822429907</v>
      </c>
      <c r="H59" s="96">
        <f t="shared" si="13"/>
        <v>0.6131687242798354</v>
      </c>
    </row>
    <row r="60" spans="1:8" ht="15">
      <c r="A60" t="s">
        <v>118</v>
      </c>
      <c r="B60" s="126">
        <v>123</v>
      </c>
      <c r="C60" s="126">
        <v>140</v>
      </c>
      <c r="D60" s="126">
        <v>101</v>
      </c>
      <c r="E60" s="96">
        <f t="shared" si="14"/>
        <v>0.006125192968477665</v>
      </c>
      <c r="F60" s="97">
        <f t="shared" si="11"/>
        <v>1.1382113821138211</v>
      </c>
      <c r="G60" s="97">
        <f t="shared" si="12"/>
        <v>0.8211382113821138</v>
      </c>
      <c r="H60" s="96">
        <f t="shared" si="13"/>
        <v>0.7214285714285714</v>
      </c>
    </row>
    <row r="61" spans="1:8" ht="15">
      <c r="A61" t="s">
        <v>119</v>
      </c>
      <c r="B61" s="126">
        <v>133</v>
      </c>
      <c r="C61" s="126">
        <v>142</v>
      </c>
      <c r="D61" s="126">
        <v>104</v>
      </c>
      <c r="E61" s="96">
        <f t="shared" si="14"/>
        <v>0.006623176136646581</v>
      </c>
      <c r="F61" s="97">
        <f t="shared" si="11"/>
        <v>1.0676691729323309</v>
      </c>
      <c r="G61" s="97">
        <f t="shared" si="12"/>
        <v>0.7819548872180451</v>
      </c>
      <c r="H61" s="96">
        <f t="shared" si="13"/>
        <v>0.732394366197183</v>
      </c>
    </row>
    <row r="62" spans="1:8" ht="15">
      <c r="A62" t="s">
        <v>120</v>
      </c>
      <c r="B62" s="126">
        <v>114</v>
      </c>
      <c r="C62" s="126">
        <v>117</v>
      </c>
      <c r="D62" s="126">
        <v>97</v>
      </c>
      <c r="E62" s="96">
        <f t="shared" si="14"/>
        <v>0.0056770081171256415</v>
      </c>
      <c r="F62" s="97">
        <f t="shared" si="11"/>
        <v>1.0263157894736843</v>
      </c>
      <c r="G62" s="97">
        <f t="shared" si="12"/>
        <v>0.8508771929824561</v>
      </c>
      <c r="H62" s="96">
        <f t="shared" si="13"/>
        <v>0.829059829059829</v>
      </c>
    </row>
    <row r="63" spans="1:8" ht="15">
      <c r="A63" t="s">
        <v>121</v>
      </c>
      <c r="B63" s="126">
        <v>121</v>
      </c>
      <c r="C63" s="126">
        <v>125</v>
      </c>
      <c r="D63" s="126">
        <v>99</v>
      </c>
      <c r="E63" s="96">
        <f t="shared" si="14"/>
        <v>0.006025596334843882</v>
      </c>
      <c r="F63" s="97">
        <f t="shared" si="11"/>
        <v>1.0330578512396693</v>
      </c>
      <c r="G63" s="97">
        <f t="shared" si="12"/>
        <v>0.8181818181818182</v>
      </c>
      <c r="H63" s="96">
        <f t="shared" si="13"/>
        <v>0.7920000000000001</v>
      </c>
    </row>
    <row r="64" spans="1:8" ht="15">
      <c r="A64" t="s">
        <v>122</v>
      </c>
      <c r="B64" s="126">
        <v>40</v>
      </c>
      <c r="C64" s="126">
        <v>42</v>
      </c>
      <c r="D64" s="126">
        <v>38</v>
      </c>
      <c r="E64" s="96">
        <f t="shared" si="14"/>
        <v>0.0019919326726756635</v>
      </c>
      <c r="F64" s="97">
        <f t="shared" si="11"/>
        <v>1.05</v>
      </c>
      <c r="G64" s="97">
        <f t="shared" si="12"/>
        <v>0.95</v>
      </c>
      <c r="H64" s="96">
        <f>G64/F64</f>
        <v>0.9047619047619047</v>
      </c>
    </row>
    <row r="65" spans="1:8" ht="15">
      <c r="A65" t="s">
        <v>123</v>
      </c>
      <c r="B65" s="126">
        <v>17</v>
      </c>
      <c r="C65" s="126">
        <v>17</v>
      </c>
      <c r="D65" s="126">
        <v>13</v>
      </c>
      <c r="E65" s="96">
        <f t="shared" si="14"/>
        <v>0.000846571385887157</v>
      </c>
      <c r="F65" s="97">
        <f t="shared" si="11"/>
        <v>1</v>
      </c>
      <c r="G65" s="97">
        <f t="shared" si="12"/>
        <v>0.7647058823529411</v>
      </c>
      <c r="H65" s="96">
        <f t="shared" si="13"/>
        <v>0.7647058823529411</v>
      </c>
    </row>
    <row r="66" spans="1:8" ht="15">
      <c r="A66" s="99" t="s">
        <v>124</v>
      </c>
      <c r="B66" s="100">
        <f>SUM(B53:B65)</f>
        <v>20081</v>
      </c>
      <c r="C66" s="100">
        <f>SUM(C53:C65)</f>
        <v>26147</v>
      </c>
      <c r="D66" s="100">
        <f>SUM(D53:D65)</f>
        <v>19123</v>
      </c>
      <c r="E66" s="101">
        <f>B66/B$66</f>
        <v>1</v>
      </c>
      <c r="F66" s="102">
        <f>C66/B66</f>
        <v>1.3020765898112643</v>
      </c>
      <c r="G66" s="102">
        <f>D66/B66</f>
        <v>0.9522932124894179</v>
      </c>
      <c r="H66" s="101">
        <f>G66/F66</f>
        <v>0.7313649749493251</v>
      </c>
    </row>
    <row r="67" spans="2:4" ht="15">
      <c r="B67" s="86"/>
      <c r="C67" s="86"/>
      <c r="D67" s="86"/>
    </row>
    <row r="68" spans="1:4" ht="15">
      <c r="A68" t="s">
        <v>277</v>
      </c>
      <c r="B68" s="86"/>
      <c r="C68" s="86"/>
      <c r="D68" s="86"/>
    </row>
    <row r="69" spans="2:4" ht="15">
      <c r="B69" s="86"/>
      <c r="C69" s="86"/>
      <c r="D69" s="86"/>
    </row>
    <row r="70" spans="2:4" ht="15">
      <c r="B70" s="86"/>
      <c r="C70" s="86"/>
      <c r="D70" s="86"/>
    </row>
    <row r="71" spans="2:4" ht="15">
      <c r="B71" s="86"/>
      <c r="C71" s="86"/>
      <c r="D71" s="86"/>
    </row>
    <row r="72" spans="2:4" ht="15">
      <c r="B72" s="86"/>
      <c r="C72" s="86"/>
      <c r="D72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3" r:id="rId1"/>
  <rowBreaks count="1" manualBreakCount="1">
    <brk id="4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4.8515625" style="0" customWidth="1"/>
    <col min="2" max="2" width="10.7109375" style="3" customWidth="1"/>
    <col min="3" max="3" width="12.140625" style="3" customWidth="1"/>
    <col min="4" max="4" width="10.7109375" style="3" customWidth="1"/>
    <col min="5" max="5" width="12.28125" style="3" customWidth="1"/>
    <col min="6" max="6" width="10.7109375" style="3" customWidth="1"/>
    <col min="7" max="7" width="12.00390625" style="3" customWidth="1"/>
  </cols>
  <sheetData>
    <row r="1" ht="15">
      <c r="A1" s="43" t="s">
        <v>312</v>
      </c>
    </row>
    <row r="2" ht="15"/>
    <row r="3" spans="1:7" s="4" customFormat="1" ht="12">
      <c r="A3" s="124" t="s">
        <v>0</v>
      </c>
      <c r="B3" s="7"/>
      <c r="C3" s="7" t="s">
        <v>69</v>
      </c>
      <c r="D3" s="7" t="s">
        <v>69</v>
      </c>
      <c r="E3" s="7" t="s">
        <v>69</v>
      </c>
      <c r="F3" s="7" t="s">
        <v>69</v>
      </c>
      <c r="G3" s="7" t="s">
        <v>69</v>
      </c>
    </row>
    <row r="4" spans="1:7" s="4" customFormat="1" ht="12">
      <c r="A4" s="192" t="s">
        <v>72</v>
      </c>
      <c r="B4" s="104" t="s">
        <v>125</v>
      </c>
      <c r="C4" s="104"/>
      <c r="D4" s="104" t="s">
        <v>126</v>
      </c>
      <c r="E4" s="104"/>
      <c r="F4" s="104" t="s">
        <v>127</v>
      </c>
      <c r="G4" s="104"/>
    </row>
    <row r="5" spans="1:7" s="4" customFormat="1" ht="12">
      <c r="A5" s="193" t="s">
        <v>128</v>
      </c>
      <c r="B5" s="105" t="s">
        <v>69</v>
      </c>
      <c r="C5" s="105" t="s">
        <v>98</v>
      </c>
      <c r="D5" s="105" t="s">
        <v>69</v>
      </c>
      <c r="E5" s="105" t="s">
        <v>98</v>
      </c>
      <c r="F5" s="105" t="s">
        <v>69</v>
      </c>
      <c r="G5" s="105" t="s">
        <v>98</v>
      </c>
    </row>
    <row r="6" spans="1:7" s="4" customFormat="1" ht="12">
      <c r="A6" s="193" t="s">
        <v>129</v>
      </c>
      <c r="B6" s="105" t="s">
        <v>69</v>
      </c>
      <c r="C6" s="105" t="s">
        <v>1</v>
      </c>
      <c r="D6" s="105" t="s">
        <v>69</v>
      </c>
      <c r="E6" s="105" t="s">
        <v>1</v>
      </c>
      <c r="F6" s="105" t="s">
        <v>69</v>
      </c>
      <c r="G6" s="105" t="s">
        <v>1</v>
      </c>
    </row>
    <row r="7" spans="1:7" s="4" customFormat="1" ht="12">
      <c r="A7" s="194" t="s">
        <v>99</v>
      </c>
      <c r="B7" s="106" t="s">
        <v>100</v>
      </c>
      <c r="C7" s="106"/>
      <c r="D7" s="106" t="s">
        <v>100</v>
      </c>
      <c r="E7" s="106"/>
      <c r="F7" s="227" t="s">
        <v>100</v>
      </c>
      <c r="G7" s="106"/>
    </row>
    <row r="8" spans="1:7" ht="15">
      <c r="A8" s="195">
        <v>6</v>
      </c>
      <c r="B8" s="3">
        <v>7</v>
      </c>
      <c r="C8" s="113">
        <v>0.0001974779247891218</v>
      </c>
      <c r="D8" s="3">
        <v>5</v>
      </c>
      <c r="E8" s="107">
        <v>0.00032539372640895484</v>
      </c>
      <c r="F8" s="2">
        <v>2</v>
      </c>
      <c r="G8" s="113">
        <v>9.959663363378318E-05</v>
      </c>
    </row>
    <row r="9" spans="1:7" ht="15">
      <c r="A9" s="195">
        <v>5</v>
      </c>
      <c r="B9" s="3">
        <v>83</v>
      </c>
      <c r="C9" s="113">
        <v>0.0025390018901458515</v>
      </c>
      <c r="D9" s="2">
        <v>61</v>
      </c>
      <c r="E9" s="107">
        <v>0.004295197188598204</v>
      </c>
      <c r="F9" s="2">
        <v>22</v>
      </c>
      <c r="G9" s="113">
        <v>0.0011951596036053982</v>
      </c>
    </row>
    <row r="10" spans="1:7" ht="15">
      <c r="A10" s="195">
        <v>4</v>
      </c>
      <c r="B10" s="3">
        <v>241</v>
      </c>
      <c r="C10" s="113">
        <v>0.009337884729314187</v>
      </c>
      <c r="D10" s="2">
        <v>125</v>
      </c>
      <c r="E10" s="107">
        <v>0.012430040348822075</v>
      </c>
      <c r="F10" s="2">
        <v>116</v>
      </c>
      <c r="G10" s="113">
        <v>0.006971764354364822</v>
      </c>
    </row>
    <row r="11" spans="1:7" ht="15">
      <c r="A11" s="195">
        <v>3</v>
      </c>
      <c r="B11" s="2">
        <v>1025</v>
      </c>
      <c r="C11" s="113">
        <v>0.03825429514486416</v>
      </c>
      <c r="D11" s="2">
        <v>427</v>
      </c>
      <c r="E11" s="107">
        <v>0.040218664584146815</v>
      </c>
      <c r="F11" s="2">
        <v>598</v>
      </c>
      <c r="G11" s="113">
        <v>0.03675115781086599</v>
      </c>
    </row>
    <row r="12" spans="1:7" ht="15">
      <c r="A12" s="195">
        <v>2</v>
      </c>
      <c r="B12" s="2">
        <v>7525</v>
      </c>
      <c r="C12" s="113">
        <v>0.2505430642931701</v>
      </c>
      <c r="D12" s="2">
        <v>3101</v>
      </c>
      <c r="E12" s="107">
        <v>0.2420278537029806</v>
      </c>
      <c r="F12" s="2">
        <v>4424</v>
      </c>
      <c r="G12" s="113">
        <v>0.2570589114087944</v>
      </c>
    </row>
    <row r="13" spans="1:7" ht="15">
      <c r="A13" s="196">
        <v>1</v>
      </c>
      <c r="B13" s="205">
        <v>26566</v>
      </c>
      <c r="C13" s="109">
        <v>1</v>
      </c>
      <c r="D13" s="108">
        <v>11647</v>
      </c>
      <c r="E13" s="109">
        <v>1</v>
      </c>
      <c r="F13" s="108">
        <v>14919</v>
      </c>
      <c r="G13" s="109">
        <v>1</v>
      </c>
    </row>
    <row r="14" spans="1:6" ht="15">
      <c r="A14" s="197" t="s">
        <v>101</v>
      </c>
      <c r="B14" s="2">
        <v>35447</v>
      </c>
      <c r="C14" s="2"/>
      <c r="D14" s="2">
        <v>15366</v>
      </c>
      <c r="E14" s="2"/>
      <c r="F14" s="2">
        <v>20081</v>
      </c>
    </row>
    <row r="15" spans="1:6" ht="15">
      <c r="A15" s="197" t="s">
        <v>102</v>
      </c>
      <c r="B15" s="2">
        <v>46112</v>
      </c>
      <c r="D15" s="2">
        <v>19965</v>
      </c>
      <c r="F15" s="2">
        <v>26147</v>
      </c>
    </row>
    <row r="16" spans="1:7" ht="15">
      <c r="A16" s="198" t="s">
        <v>103</v>
      </c>
      <c r="B16" s="47">
        <v>1.30087172398228</v>
      </c>
      <c r="C16" s="47"/>
      <c r="D16" s="47">
        <v>1.2992971495509567</v>
      </c>
      <c r="E16" s="47"/>
      <c r="F16" s="47">
        <v>1.3020765898112643</v>
      </c>
      <c r="G16" s="44"/>
    </row>
    <row r="17" ht="15">
      <c r="F17" s="2"/>
    </row>
    <row r="18" ht="15">
      <c r="F18" s="2"/>
    </row>
    <row r="19" ht="15">
      <c r="F19" s="2"/>
    </row>
    <row r="20" spans="1:6" ht="15">
      <c r="A20" s="43" t="s">
        <v>313</v>
      </c>
      <c r="F20" s="2"/>
    </row>
    <row r="21" spans="1:6" ht="15">
      <c r="F21" s="2"/>
    </row>
    <row r="22" spans="1:7" s="4" customFormat="1" ht="12">
      <c r="A22" s="124" t="s">
        <v>0</v>
      </c>
      <c r="B22" s="7"/>
      <c r="C22" s="7" t="s">
        <v>69</v>
      </c>
      <c r="D22" s="7" t="s">
        <v>69</v>
      </c>
      <c r="E22" s="7" t="s">
        <v>69</v>
      </c>
      <c r="F22" s="159" t="s">
        <v>69</v>
      </c>
      <c r="G22" s="7" t="s">
        <v>69</v>
      </c>
    </row>
    <row r="23" spans="1:7" s="4" customFormat="1" ht="15">
      <c r="A23" s="199"/>
      <c r="B23" s="258" t="s">
        <v>125</v>
      </c>
      <c r="C23" s="259"/>
      <c r="D23" s="104" t="s">
        <v>126</v>
      </c>
      <c r="E23" s="104"/>
      <c r="F23" s="228" t="s">
        <v>127</v>
      </c>
      <c r="G23" s="104"/>
    </row>
    <row r="24" spans="1:7" s="4" customFormat="1" ht="12">
      <c r="A24" s="193" t="s">
        <v>72</v>
      </c>
      <c r="B24" s="105" t="s">
        <v>69</v>
      </c>
      <c r="C24" s="105" t="s">
        <v>98</v>
      </c>
      <c r="D24" s="105" t="s">
        <v>69</v>
      </c>
      <c r="E24" s="105" t="s">
        <v>98</v>
      </c>
      <c r="F24" s="229" t="s">
        <v>69</v>
      </c>
      <c r="G24" s="105" t="s">
        <v>98</v>
      </c>
    </row>
    <row r="25" spans="1:7" s="4" customFormat="1" ht="12">
      <c r="A25" s="193" t="s">
        <v>128</v>
      </c>
      <c r="B25" s="105" t="s">
        <v>69</v>
      </c>
      <c r="C25" s="105" t="s">
        <v>1</v>
      </c>
      <c r="D25" s="105" t="s">
        <v>69</v>
      </c>
      <c r="E25" s="105" t="s">
        <v>1</v>
      </c>
      <c r="F25" s="229" t="s">
        <v>69</v>
      </c>
      <c r="G25" s="105" t="s">
        <v>1</v>
      </c>
    </row>
    <row r="26" spans="1:7" s="4" customFormat="1" ht="12">
      <c r="A26" s="194" t="s">
        <v>104</v>
      </c>
      <c r="B26" s="106" t="s">
        <v>100</v>
      </c>
      <c r="C26" s="106"/>
      <c r="D26" s="106" t="s">
        <v>100</v>
      </c>
      <c r="E26" s="106"/>
      <c r="F26" s="227" t="s">
        <v>100</v>
      </c>
      <c r="G26" s="106"/>
    </row>
    <row r="27" spans="1:7" ht="15">
      <c r="A27" s="195">
        <v>6</v>
      </c>
      <c r="B27" s="3">
        <v>5</v>
      </c>
      <c r="C27" s="113">
        <v>0.00014105566056365842</v>
      </c>
      <c r="D27" s="3">
        <v>4</v>
      </c>
      <c r="E27" s="113">
        <v>0.0002603149811271639</v>
      </c>
      <c r="F27" s="2">
        <v>1</v>
      </c>
      <c r="G27" s="113">
        <v>4.979831681689159E-05</v>
      </c>
    </row>
    <row r="28" spans="1:7" ht="15">
      <c r="A28" s="195">
        <v>5</v>
      </c>
      <c r="B28" s="2">
        <v>54</v>
      </c>
      <c r="C28" s="113">
        <v>0.0016644567946511694</v>
      </c>
      <c r="D28" s="2">
        <v>39</v>
      </c>
      <c r="E28" s="113">
        <v>0.0027983860471170116</v>
      </c>
      <c r="F28" s="2">
        <v>15</v>
      </c>
      <c r="G28" s="113">
        <v>0.0007967730690702654</v>
      </c>
    </row>
    <row r="29" spans="1:7" ht="15">
      <c r="A29" s="195">
        <v>4</v>
      </c>
      <c r="B29" s="2">
        <v>146</v>
      </c>
      <c r="C29" s="113">
        <v>0.005783282083109995</v>
      </c>
      <c r="D29" s="2">
        <v>69</v>
      </c>
      <c r="E29" s="113">
        <v>0.0072888194715605885</v>
      </c>
      <c r="F29" s="2">
        <v>77</v>
      </c>
      <c r="G29" s="113">
        <v>0.004631243463970917</v>
      </c>
    </row>
    <row r="30" spans="1:7" ht="15">
      <c r="A30" s="195">
        <v>3</v>
      </c>
      <c r="B30" s="2">
        <v>615</v>
      </c>
      <c r="C30" s="113">
        <v>0.02313312833243998</v>
      </c>
      <c r="D30" s="2">
        <v>271</v>
      </c>
      <c r="E30" s="113">
        <v>0.02492515944292594</v>
      </c>
      <c r="F30" s="2">
        <v>344</v>
      </c>
      <c r="G30" s="113">
        <v>0.021761864448981625</v>
      </c>
    </row>
    <row r="31" spans="1:7" ht="15">
      <c r="A31" s="195">
        <v>2</v>
      </c>
      <c r="B31" s="2">
        <v>4624</v>
      </c>
      <c r="C31" s="113">
        <v>0.1535814032217113</v>
      </c>
      <c r="D31" s="2">
        <v>1794</v>
      </c>
      <c r="E31" s="113">
        <v>0.14167642847845893</v>
      </c>
      <c r="F31" s="2">
        <v>2830</v>
      </c>
      <c r="G31" s="113">
        <v>0.16269110104078482</v>
      </c>
    </row>
    <row r="32" spans="1:7" ht="15">
      <c r="A32" s="195">
        <v>1</v>
      </c>
      <c r="B32" s="2">
        <v>20474</v>
      </c>
      <c r="C32" s="113">
        <v>0.7311761220977798</v>
      </c>
      <c r="D32" s="2">
        <v>8432</v>
      </c>
      <c r="E32" s="113">
        <v>0.6904204086945204</v>
      </c>
      <c r="F32" s="2">
        <v>12042</v>
      </c>
      <c r="G32" s="113">
        <v>0.7623624321497934</v>
      </c>
    </row>
    <row r="33" spans="1:7" ht="15">
      <c r="A33" s="196">
        <v>0</v>
      </c>
      <c r="B33" s="108">
        <v>9529</v>
      </c>
      <c r="C33" s="109">
        <v>1</v>
      </c>
      <c r="D33" s="108">
        <v>4757</v>
      </c>
      <c r="E33" s="109">
        <v>1</v>
      </c>
      <c r="F33" s="108">
        <v>4772</v>
      </c>
      <c r="G33" s="109">
        <v>1</v>
      </c>
    </row>
    <row r="34" spans="1:7" ht="15">
      <c r="A34" s="200" t="s">
        <v>101</v>
      </c>
      <c r="B34" s="122">
        <v>35447</v>
      </c>
      <c r="C34" s="122"/>
      <c r="D34" s="122">
        <v>15366</v>
      </c>
      <c r="E34" s="122"/>
      <c r="F34" s="122">
        <v>20081</v>
      </c>
      <c r="G34" s="123"/>
    </row>
    <row r="35" spans="1:7" ht="15">
      <c r="A35" s="197" t="s">
        <v>105</v>
      </c>
      <c r="B35" s="20">
        <v>32451</v>
      </c>
      <c r="C35" s="45"/>
      <c r="D35" s="20">
        <v>13328</v>
      </c>
      <c r="E35" s="45"/>
      <c r="F35" s="20">
        <v>19123</v>
      </c>
      <c r="G35" s="45"/>
    </row>
    <row r="36" spans="1:7" ht="15">
      <c r="A36" s="198" t="s">
        <v>106</v>
      </c>
      <c r="B36" s="47">
        <v>0.9154794481902558</v>
      </c>
      <c r="C36" s="47"/>
      <c r="D36" s="47">
        <v>0.86736951711571</v>
      </c>
      <c r="E36" s="47"/>
      <c r="F36" s="257">
        <v>0.952293212489418</v>
      </c>
      <c r="G36" s="44"/>
    </row>
    <row r="37" ht="15">
      <c r="F37" s="2"/>
    </row>
    <row r="38" ht="15">
      <c r="F38" s="2"/>
    </row>
    <row r="39" spans="1:7" s="38" customFormat="1" ht="15">
      <c r="A39" s="110"/>
      <c r="B39" s="56"/>
      <c r="C39" s="56"/>
      <c r="D39" s="56"/>
      <c r="E39" s="56"/>
      <c r="F39" s="164"/>
      <c r="G39" s="56"/>
    </row>
    <row r="40" spans="1:7" s="38" customFormat="1" ht="15">
      <c r="A40" s="43" t="s">
        <v>314</v>
      </c>
      <c r="B40" s="3"/>
      <c r="C40" s="3"/>
      <c r="D40" s="3"/>
      <c r="E40" s="3"/>
      <c r="F40" s="2"/>
      <c r="G40" s="3"/>
    </row>
    <row r="41" spans="1:7" s="38" customFormat="1" ht="15">
      <c r="A41" t="s">
        <v>69</v>
      </c>
      <c r="B41" s="3"/>
      <c r="C41" s="3"/>
      <c r="D41" s="3"/>
      <c r="E41" s="3"/>
      <c r="F41" s="2"/>
      <c r="G41" s="3"/>
    </row>
    <row r="42" spans="1:7" s="38" customFormat="1" ht="15">
      <c r="A42" s="124" t="s">
        <v>0</v>
      </c>
      <c r="B42" s="7"/>
      <c r="C42" s="7" t="s">
        <v>69</v>
      </c>
      <c r="D42" s="7" t="s">
        <v>69</v>
      </c>
      <c r="E42" s="7" t="s">
        <v>69</v>
      </c>
      <c r="F42" s="159" t="s">
        <v>69</v>
      </c>
      <c r="G42" s="7" t="s">
        <v>69</v>
      </c>
    </row>
    <row r="43" spans="1:7" s="38" customFormat="1" ht="15">
      <c r="A43" s="192" t="s">
        <v>72</v>
      </c>
      <c r="B43" s="104" t="s">
        <v>125</v>
      </c>
      <c r="C43" s="104"/>
      <c r="D43" s="104" t="s">
        <v>126</v>
      </c>
      <c r="E43" s="104"/>
      <c r="F43" s="228" t="s">
        <v>127</v>
      </c>
      <c r="G43" s="104"/>
    </row>
    <row r="44" spans="1:7" s="38" customFormat="1" ht="15">
      <c r="A44" s="193" t="s">
        <v>128</v>
      </c>
      <c r="B44" s="105" t="s">
        <v>69</v>
      </c>
      <c r="C44" s="105" t="s">
        <v>98</v>
      </c>
      <c r="D44" s="105" t="s">
        <v>69</v>
      </c>
      <c r="E44" s="105" t="s">
        <v>98</v>
      </c>
      <c r="F44" s="229" t="s">
        <v>69</v>
      </c>
      <c r="G44" s="105" t="s">
        <v>98</v>
      </c>
    </row>
    <row r="45" spans="1:7" s="38" customFormat="1" ht="15">
      <c r="A45" s="193" t="s">
        <v>104</v>
      </c>
      <c r="B45" s="105" t="s">
        <v>69</v>
      </c>
      <c r="C45" s="105" t="s">
        <v>1</v>
      </c>
      <c r="D45" s="105" t="s">
        <v>69</v>
      </c>
      <c r="E45" s="105" t="s">
        <v>1</v>
      </c>
      <c r="F45" s="229" t="s">
        <v>69</v>
      </c>
      <c r="G45" s="105" t="s">
        <v>1</v>
      </c>
    </row>
    <row r="46" spans="1:7" s="38" customFormat="1" ht="15">
      <c r="A46" s="194" t="s">
        <v>261</v>
      </c>
      <c r="B46" s="106" t="s">
        <v>100</v>
      </c>
      <c r="C46" s="106"/>
      <c r="D46" s="106" t="s">
        <v>100</v>
      </c>
      <c r="E46" s="106"/>
      <c r="F46" s="227" t="s">
        <v>100</v>
      </c>
      <c r="G46" s="106"/>
    </row>
    <row r="47" spans="1:7" s="38" customFormat="1" ht="15">
      <c r="A47" s="195">
        <v>5</v>
      </c>
      <c r="B47" s="38">
        <v>3</v>
      </c>
      <c r="C47" s="206">
        <v>8.463339633819505E-05</v>
      </c>
      <c r="D47" s="3">
        <v>1</v>
      </c>
      <c r="E47" s="113">
        <v>6.507874528179097E-05</v>
      </c>
      <c r="F47" s="2">
        <v>2</v>
      </c>
      <c r="G47" s="115">
        <v>9.959663363378318E-05</v>
      </c>
    </row>
    <row r="48" spans="1:7" s="38" customFormat="1" ht="15">
      <c r="A48" s="195">
        <v>4</v>
      </c>
      <c r="B48" s="38">
        <v>24</v>
      </c>
      <c r="C48" s="206">
        <v>0.0007617005670437555</v>
      </c>
      <c r="D48" s="3">
        <v>10</v>
      </c>
      <c r="E48" s="113">
        <v>0.0007158661980997006</v>
      </c>
      <c r="F48" s="2">
        <v>14</v>
      </c>
      <c r="G48" s="115">
        <v>0.0007967730690702654</v>
      </c>
    </row>
    <row r="49" spans="1:7" s="38" customFormat="1" ht="15">
      <c r="A49" s="195">
        <v>3</v>
      </c>
      <c r="B49" s="38">
        <v>84</v>
      </c>
      <c r="C49" s="206">
        <v>0.0031314356645132167</v>
      </c>
      <c r="D49" s="3">
        <v>39</v>
      </c>
      <c r="E49" s="113">
        <v>0.0032539372640895486</v>
      </c>
      <c r="F49" s="3">
        <v>45</v>
      </c>
      <c r="G49" s="115">
        <v>0.0030376973258303868</v>
      </c>
    </row>
    <row r="50" spans="1:7" s="38" customFormat="1" ht="15">
      <c r="A50" s="195">
        <v>2</v>
      </c>
      <c r="B50" s="38">
        <v>759</v>
      </c>
      <c r="C50" s="206">
        <v>0.024543684938076564</v>
      </c>
      <c r="D50" s="3">
        <v>305</v>
      </c>
      <c r="E50" s="113">
        <v>0.023102954575035792</v>
      </c>
      <c r="F50" s="2">
        <v>454</v>
      </c>
      <c r="G50" s="115">
        <v>0.025646133160699167</v>
      </c>
    </row>
    <row r="51" spans="1:7" s="38" customFormat="1" ht="15">
      <c r="A51" s="195">
        <v>1</v>
      </c>
      <c r="B51" s="38">
        <v>5622</v>
      </c>
      <c r="C51" s="206">
        <v>0.18314666967585408</v>
      </c>
      <c r="D51" s="2">
        <v>2031</v>
      </c>
      <c r="E51" s="113">
        <v>0.15527788624235325</v>
      </c>
      <c r="F51" s="2">
        <v>3591</v>
      </c>
      <c r="G51" s="115">
        <v>0.20447188885015685</v>
      </c>
    </row>
    <row r="52" spans="1:7" s="38" customFormat="1" ht="15">
      <c r="A52" s="196">
        <v>0</v>
      </c>
      <c r="B52" s="108">
        <v>28955</v>
      </c>
      <c r="C52" s="109">
        <v>1</v>
      </c>
      <c r="D52" s="108">
        <v>12980</v>
      </c>
      <c r="E52" s="109">
        <v>1</v>
      </c>
      <c r="F52" s="108">
        <v>15975</v>
      </c>
      <c r="G52" s="116">
        <v>1</v>
      </c>
    </row>
    <row r="53" spans="1:7" s="38" customFormat="1" ht="15">
      <c r="A53" s="197" t="s">
        <v>101</v>
      </c>
      <c r="B53" s="2">
        <v>35447</v>
      </c>
      <c r="C53" s="2"/>
      <c r="D53" s="2">
        <v>15366</v>
      </c>
      <c r="E53" s="2"/>
      <c r="F53" s="2">
        <v>20081</v>
      </c>
      <c r="G53" s="3"/>
    </row>
    <row r="54" spans="1:7" s="38" customFormat="1" ht="15">
      <c r="A54" s="197" t="s">
        <v>262</v>
      </c>
      <c r="B54" s="2">
        <v>7503</v>
      </c>
      <c r="C54" s="2"/>
      <c r="D54" s="2">
        <v>2803</v>
      </c>
      <c r="E54" s="2"/>
      <c r="F54" s="2">
        <v>4700</v>
      </c>
      <c r="G54" s="3"/>
    </row>
    <row r="55" spans="1:7" s="38" customFormat="1" ht="15">
      <c r="A55" s="198" t="s">
        <v>263</v>
      </c>
      <c r="B55" s="47">
        <v>0.21166812424182582</v>
      </c>
      <c r="C55" s="47"/>
      <c r="D55" s="47">
        <v>0.1824157230248601</v>
      </c>
      <c r="E55" s="47"/>
      <c r="F55" s="47">
        <v>0.23405208903939048</v>
      </c>
      <c r="G55" s="44"/>
    </row>
    <row r="56" spans="1:7" s="38" customFormat="1" ht="15">
      <c r="A56"/>
      <c r="B56" s="3"/>
      <c r="C56" s="3"/>
      <c r="D56" s="3"/>
      <c r="E56" s="3"/>
      <c r="F56" s="3"/>
      <c r="G56" s="3"/>
    </row>
    <row r="57" spans="1:7" s="38" customFormat="1" ht="15">
      <c r="A57"/>
      <c r="B57" s="3"/>
      <c r="C57" s="3"/>
      <c r="D57" s="3"/>
      <c r="E57" s="3"/>
      <c r="F57" s="3"/>
      <c r="G57" s="3"/>
    </row>
    <row r="58" spans="1:7" s="38" customFormat="1" ht="15">
      <c r="A58"/>
      <c r="B58" s="3"/>
      <c r="C58" s="3"/>
      <c r="D58" s="3"/>
      <c r="E58" s="3"/>
      <c r="F58" s="3"/>
      <c r="G58" s="3"/>
    </row>
    <row r="59" spans="1:7" s="38" customFormat="1" ht="15">
      <c r="A59"/>
      <c r="B59" s="3"/>
      <c r="C59" s="3"/>
      <c r="D59" s="3"/>
      <c r="E59" s="3"/>
      <c r="F59" s="3"/>
      <c r="G59" s="3"/>
    </row>
    <row r="60" spans="1:7" s="38" customFormat="1" ht="15">
      <c r="A60"/>
      <c r="B60" s="3"/>
      <c r="C60" s="3"/>
      <c r="D60" s="3"/>
      <c r="E60" s="3"/>
      <c r="F60" s="3"/>
      <c r="G60" s="3"/>
    </row>
    <row r="61" spans="1:7" s="38" customFormat="1" ht="15">
      <c r="A61"/>
      <c r="B61" s="3"/>
      <c r="C61" s="3"/>
      <c r="D61" s="3"/>
      <c r="E61" s="3"/>
      <c r="F61" s="3"/>
      <c r="G61" s="3"/>
    </row>
  </sheetData>
  <sheetProtection/>
  <mergeCells count="1">
    <mergeCell ref="B23:C23"/>
  </mergeCells>
  <printOptions/>
  <pageMargins left="0.75" right="0.75" top="1" bottom="1" header="0.5" footer="0.5"/>
  <pageSetup fitToHeight="1" fitToWidth="1" horizontalDpi="300" verticalDpi="3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0" customWidth="1"/>
    <col min="2" max="5" width="9.421875" style="0" bestFit="1" customWidth="1"/>
  </cols>
  <sheetData>
    <row r="1" ht="15">
      <c r="A1" s="84" t="s">
        <v>310</v>
      </c>
    </row>
    <row r="2" ht="15">
      <c r="A2" s="84" t="s">
        <v>321</v>
      </c>
    </row>
    <row r="4" spans="1:6" ht="15">
      <c r="A4" s="18"/>
      <c r="B4" s="18">
        <v>1996</v>
      </c>
      <c r="C4" s="18">
        <v>1997</v>
      </c>
      <c r="D4" s="18">
        <v>1998</v>
      </c>
      <c r="E4" s="18">
        <v>1999</v>
      </c>
      <c r="F4" s="18">
        <v>2000</v>
      </c>
    </row>
    <row r="5" spans="1:6" ht="15">
      <c r="A5" t="s">
        <v>130</v>
      </c>
      <c r="B5" s="86">
        <v>18281</v>
      </c>
      <c r="C5" s="86">
        <v>19046</v>
      </c>
      <c r="D5" s="86">
        <v>18691</v>
      </c>
      <c r="E5" s="86">
        <v>16933</v>
      </c>
      <c r="F5" s="154">
        <v>8212</v>
      </c>
    </row>
    <row r="6" spans="1:6" ht="15">
      <c r="A6" t="s">
        <v>131</v>
      </c>
      <c r="B6" s="117">
        <v>0.111</v>
      </c>
      <c r="C6" s="117">
        <v>0.114</v>
      </c>
      <c r="D6" s="117">
        <v>0.114</v>
      </c>
      <c r="E6" s="117">
        <v>0.105</v>
      </c>
      <c r="F6" s="225">
        <v>0.178</v>
      </c>
    </row>
    <row r="7" ht="15">
      <c r="F7" s="154"/>
    </row>
    <row r="8" spans="1:6" ht="15">
      <c r="A8" t="s">
        <v>132</v>
      </c>
      <c r="B8" s="86">
        <v>5933</v>
      </c>
      <c r="C8" s="86">
        <v>5791</v>
      </c>
      <c r="D8" s="118">
        <v>5192</v>
      </c>
      <c r="E8" s="118">
        <v>5381</v>
      </c>
      <c r="F8" s="154">
        <v>2626</v>
      </c>
    </row>
    <row r="9" spans="1:6" ht="15">
      <c r="A9" s="9" t="s">
        <v>133</v>
      </c>
      <c r="B9" s="119">
        <v>0.32</v>
      </c>
      <c r="C9" s="119">
        <v>0.3</v>
      </c>
      <c r="D9" s="120">
        <v>0.28</v>
      </c>
      <c r="E9" s="120">
        <v>0.32</v>
      </c>
      <c r="F9" s="226">
        <v>0.32</v>
      </c>
    </row>
    <row r="10" spans="2:6" ht="15">
      <c r="B10" s="121"/>
      <c r="C10" s="121"/>
      <c r="D10" s="121"/>
      <c r="F10" s="154"/>
    </row>
    <row r="11" ht="15">
      <c r="F11" s="154"/>
    </row>
    <row r="12" ht="15">
      <c r="F12" s="154"/>
    </row>
    <row r="13" ht="15">
      <c r="F13" s="154"/>
    </row>
    <row r="14" ht="15">
      <c r="F14" s="154"/>
    </row>
    <row r="15" ht="15">
      <c r="F15" s="154"/>
    </row>
    <row r="16" ht="15">
      <c r="F16" s="154"/>
    </row>
    <row r="17" ht="15">
      <c r="F17" s="154"/>
    </row>
    <row r="18" ht="15">
      <c r="F18" s="154"/>
    </row>
    <row r="19" ht="15">
      <c r="F19" s="154"/>
    </row>
    <row r="20" ht="15">
      <c r="F20" s="154"/>
    </row>
    <row r="21" ht="15">
      <c r="F21" s="154"/>
    </row>
    <row r="22" ht="15">
      <c r="F22" s="154"/>
    </row>
    <row r="23" ht="15">
      <c r="F23" s="154"/>
    </row>
    <row r="24" ht="15">
      <c r="F24" s="154"/>
    </row>
    <row r="25" ht="15">
      <c r="F25" s="154"/>
    </row>
    <row r="26" ht="15">
      <c r="F26" s="154"/>
    </row>
    <row r="27" ht="15">
      <c r="F27" s="154"/>
    </row>
    <row r="28" ht="15">
      <c r="F28" s="154"/>
    </row>
    <row r="29" ht="15">
      <c r="F29" s="154"/>
    </row>
    <row r="30" ht="15">
      <c r="F30" s="154"/>
    </row>
    <row r="31" ht="15">
      <c r="F31" s="154"/>
    </row>
    <row r="32" ht="15">
      <c r="F32" s="154"/>
    </row>
    <row r="33" ht="15">
      <c r="F33" s="154"/>
    </row>
    <row r="34" ht="15">
      <c r="F34" s="154"/>
    </row>
    <row r="35" ht="15">
      <c r="F35" s="154"/>
    </row>
    <row r="36" ht="15">
      <c r="F36" s="154"/>
    </row>
    <row r="37" ht="15">
      <c r="F37" s="154"/>
    </row>
    <row r="38" ht="15">
      <c r="F38" s="154"/>
    </row>
    <row r="39" ht="15">
      <c r="F39" s="154"/>
    </row>
    <row r="40" ht="15">
      <c r="F40" s="154"/>
    </row>
    <row r="41" ht="15">
      <c r="F41" s="154"/>
    </row>
    <row r="42" ht="15">
      <c r="F42" s="154"/>
    </row>
    <row r="43" ht="15">
      <c r="F43" s="154"/>
    </row>
    <row r="44" ht="15">
      <c r="F44" s="154"/>
    </row>
    <row r="45" ht="15">
      <c r="F45" s="154"/>
    </row>
    <row r="46" ht="15">
      <c r="F46" s="154"/>
    </row>
    <row r="47" ht="15">
      <c r="F47" s="154"/>
    </row>
    <row r="48" ht="15">
      <c r="F48" s="1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8515625" style="19" customWidth="1"/>
    <col min="2" max="7" width="9.140625" style="19" customWidth="1"/>
    <col min="8" max="8" width="10.8515625" style="19" customWidth="1"/>
  </cols>
  <sheetData>
    <row r="1" ht="15">
      <c r="A1" s="37" t="s">
        <v>322</v>
      </c>
    </row>
    <row r="3" ht="15">
      <c r="A3" s="17" t="s">
        <v>0</v>
      </c>
    </row>
    <row r="4" spans="1:8" ht="15">
      <c r="A4" s="91"/>
      <c r="B4" s="91"/>
      <c r="C4" s="91"/>
      <c r="D4" s="91"/>
      <c r="E4" s="91"/>
      <c r="F4" s="91"/>
      <c r="G4" s="16" t="s">
        <v>1</v>
      </c>
      <c r="H4"/>
    </row>
    <row r="5" spans="3:8" ht="15">
      <c r="C5" s="111"/>
      <c r="G5" s="13" t="s">
        <v>2</v>
      </c>
      <c r="H5"/>
    </row>
    <row r="6" spans="1:8" ht="15">
      <c r="A6" s="5" t="s">
        <v>70</v>
      </c>
      <c r="B6" s="9">
        <v>1996</v>
      </c>
      <c r="C6" s="9">
        <v>1997</v>
      </c>
      <c r="D6" s="9">
        <v>1998</v>
      </c>
      <c r="E6" s="9">
        <v>1999</v>
      </c>
      <c r="F6" s="9">
        <v>2000</v>
      </c>
      <c r="G6" s="44" t="s">
        <v>274</v>
      </c>
      <c r="H6"/>
    </row>
    <row r="7" spans="1:8" ht="15">
      <c r="A7" s="19" t="s">
        <v>4</v>
      </c>
      <c r="B7" s="20">
        <v>1</v>
      </c>
      <c r="C7" s="20">
        <v>4</v>
      </c>
      <c r="D7" s="20" t="s">
        <v>45</v>
      </c>
      <c r="E7" s="20" t="s">
        <v>45</v>
      </c>
      <c r="F7">
        <v>1</v>
      </c>
      <c r="G7" s="20" t="s">
        <v>45</v>
      </c>
      <c r="H7"/>
    </row>
    <row r="8" spans="1:8" ht="15">
      <c r="A8" s="19" t="s">
        <v>5</v>
      </c>
      <c r="B8" s="20">
        <v>1528</v>
      </c>
      <c r="C8" s="20">
        <v>1669</v>
      </c>
      <c r="D8" s="20">
        <v>1458</v>
      </c>
      <c r="E8" s="20">
        <v>1601</v>
      </c>
      <c r="F8" s="154">
        <v>1610</v>
      </c>
      <c r="G8" s="180">
        <f>(F8-E8)/E8</f>
        <v>0.005621486570893191</v>
      </c>
      <c r="H8"/>
    </row>
    <row r="9" spans="1:8" ht="15">
      <c r="A9" s="19" t="s">
        <v>6</v>
      </c>
      <c r="B9" s="20">
        <v>506</v>
      </c>
      <c r="C9" s="20">
        <v>407</v>
      </c>
      <c r="D9" s="20">
        <v>328</v>
      </c>
      <c r="E9" s="20">
        <v>452</v>
      </c>
      <c r="F9" s="154">
        <v>410</v>
      </c>
      <c r="G9" s="180">
        <f aca="true" t="shared" si="0" ref="G9:G45">(F9-E9)/E9</f>
        <v>-0.09292035398230089</v>
      </c>
      <c r="H9"/>
    </row>
    <row r="10" spans="1:8" ht="15">
      <c r="A10" s="19" t="s">
        <v>7</v>
      </c>
      <c r="B10" s="20">
        <v>17</v>
      </c>
      <c r="C10" s="20">
        <v>18</v>
      </c>
      <c r="D10" s="20">
        <v>17</v>
      </c>
      <c r="E10" s="20">
        <v>20</v>
      </c>
      <c r="F10" s="154">
        <v>16</v>
      </c>
      <c r="G10" s="180">
        <f t="shared" si="0"/>
        <v>-0.2</v>
      </c>
      <c r="H10"/>
    </row>
    <row r="11" spans="1:8" ht="15">
      <c r="A11" s="19" t="s">
        <v>9</v>
      </c>
      <c r="B11" s="20">
        <v>200</v>
      </c>
      <c r="C11" s="20">
        <v>198</v>
      </c>
      <c r="D11" s="20">
        <v>177</v>
      </c>
      <c r="E11" s="20">
        <v>184</v>
      </c>
      <c r="F11" s="154">
        <v>148</v>
      </c>
      <c r="G11" s="180">
        <f t="shared" si="0"/>
        <v>-0.1956521739130435</v>
      </c>
      <c r="H11"/>
    </row>
    <row r="12" spans="1:8" ht="15">
      <c r="A12" s="19" t="s">
        <v>10</v>
      </c>
      <c r="B12" s="20">
        <v>4</v>
      </c>
      <c r="C12" s="20">
        <v>10</v>
      </c>
      <c r="D12" s="20">
        <v>8</v>
      </c>
      <c r="E12" s="20">
        <v>8</v>
      </c>
      <c r="F12" s="154">
        <v>10</v>
      </c>
      <c r="G12" s="180">
        <f t="shared" si="0"/>
        <v>0.25</v>
      </c>
      <c r="H12"/>
    </row>
    <row r="13" spans="1:8" ht="15">
      <c r="A13" s="19" t="s">
        <v>11</v>
      </c>
      <c r="B13" s="20">
        <v>30</v>
      </c>
      <c r="C13" s="20">
        <v>32</v>
      </c>
      <c r="D13" s="20">
        <v>30</v>
      </c>
      <c r="E13" s="20">
        <v>26</v>
      </c>
      <c r="F13" s="154">
        <v>35</v>
      </c>
      <c r="G13" s="180">
        <f t="shared" si="0"/>
        <v>0.34615384615384615</v>
      </c>
      <c r="H13"/>
    </row>
    <row r="14" spans="1:8" ht="15">
      <c r="A14" s="19" t="s">
        <v>12</v>
      </c>
      <c r="B14" s="20">
        <v>3</v>
      </c>
      <c r="C14" s="20">
        <v>3</v>
      </c>
      <c r="D14" s="20">
        <v>2</v>
      </c>
      <c r="E14" s="20">
        <v>2</v>
      </c>
      <c r="F14" s="2" t="s">
        <v>45</v>
      </c>
      <c r="G14" s="181" t="s">
        <v>45</v>
      </c>
      <c r="H14"/>
    </row>
    <row r="15" spans="1:8" ht="15">
      <c r="A15" s="19" t="s">
        <v>13</v>
      </c>
      <c r="B15" s="20">
        <v>57</v>
      </c>
      <c r="C15" s="20">
        <v>52</v>
      </c>
      <c r="D15" s="20">
        <v>49</v>
      </c>
      <c r="E15" s="20">
        <v>78</v>
      </c>
      <c r="F15" s="154">
        <v>78</v>
      </c>
      <c r="G15" s="180">
        <f t="shared" si="0"/>
        <v>0</v>
      </c>
      <c r="H15"/>
    </row>
    <row r="16" spans="2:8" ht="15">
      <c r="B16" s="20"/>
      <c r="C16" s="20"/>
      <c r="D16" s="20"/>
      <c r="E16" s="20"/>
      <c r="F16" s="20"/>
      <c r="G16" s="180"/>
      <c r="H16"/>
    </row>
    <row r="17" spans="1:8" ht="15">
      <c r="A17" s="19" t="s">
        <v>14</v>
      </c>
      <c r="B17" s="20">
        <v>30</v>
      </c>
      <c r="C17" s="20">
        <v>22</v>
      </c>
      <c r="D17" s="20">
        <v>34</v>
      </c>
      <c r="E17" s="20">
        <v>27</v>
      </c>
      <c r="F17" s="154">
        <v>19</v>
      </c>
      <c r="G17" s="180">
        <f t="shared" si="0"/>
        <v>-0.2962962962962963</v>
      </c>
      <c r="H17"/>
    </row>
    <row r="18" spans="1:8" ht="15">
      <c r="A18" s="19" t="s">
        <v>228</v>
      </c>
      <c r="B18" s="20">
        <v>2296</v>
      </c>
      <c r="C18" s="20">
        <v>2384</v>
      </c>
      <c r="D18" s="20">
        <v>2307</v>
      </c>
      <c r="E18" s="20">
        <v>2452</v>
      </c>
      <c r="F18" s="154">
        <v>2421</v>
      </c>
      <c r="G18" s="180">
        <f t="shared" si="0"/>
        <v>-0.01264274061990212</v>
      </c>
      <c r="H18"/>
    </row>
    <row r="19" spans="1:8" ht="15">
      <c r="A19" s="19" t="s">
        <v>229</v>
      </c>
      <c r="B19" s="20">
        <v>250</v>
      </c>
      <c r="C19" s="20">
        <v>228</v>
      </c>
      <c r="D19" s="20">
        <v>209</v>
      </c>
      <c r="E19" s="20">
        <v>217</v>
      </c>
      <c r="F19" s="154">
        <v>194</v>
      </c>
      <c r="G19" s="180">
        <f t="shared" si="0"/>
        <v>-0.10599078341013825</v>
      </c>
      <c r="H19"/>
    </row>
    <row r="20" spans="1:8" ht="15">
      <c r="A20" s="19" t="s">
        <v>230</v>
      </c>
      <c r="B20" s="20">
        <v>423</v>
      </c>
      <c r="C20" s="20">
        <v>413</v>
      </c>
      <c r="D20" s="20">
        <v>420</v>
      </c>
      <c r="E20" s="20">
        <v>379</v>
      </c>
      <c r="F20" s="154">
        <v>405</v>
      </c>
      <c r="G20" s="180">
        <f t="shared" si="0"/>
        <v>0.06860158311345646</v>
      </c>
      <c r="H20"/>
    </row>
    <row r="21" spans="1:8" ht="15">
      <c r="A21" s="19" t="s">
        <v>231</v>
      </c>
      <c r="B21" s="20">
        <v>65</v>
      </c>
      <c r="C21" s="20">
        <v>46</v>
      </c>
      <c r="D21" s="20">
        <v>41</v>
      </c>
      <c r="E21" s="20">
        <v>46</v>
      </c>
      <c r="F21" s="154">
        <v>50</v>
      </c>
      <c r="G21" s="180">
        <f t="shared" si="0"/>
        <v>0.08695652173913043</v>
      </c>
      <c r="H21"/>
    </row>
    <row r="22" spans="1:8" ht="15">
      <c r="A22" s="19" t="s">
        <v>232</v>
      </c>
      <c r="B22" s="20">
        <v>137</v>
      </c>
      <c r="C22" s="20">
        <v>147</v>
      </c>
      <c r="D22" s="20">
        <v>120</v>
      </c>
      <c r="E22" s="20">
        <v>148</v>
      </c>
      <c r="F22" s="154">
        <v>151</v>
      </c>
      <c r="G22" s="180">
        <f t="shared" si="0"/>
        <v>0.02027027027027027</v>
      </c>
      <c r="H22"/>
    </row>
    <row r="23" spans="2:8" ht="15">
      <c r="B23" s="20"/>
      <c r="C23" s="20"/>
      <c r="D23" s="20"/>
      <c r="E23" s="20"/>
      <c r="F23" s="20"/>
      <c r="G23" s="180"/>
      <c r="H23"/>
    </row>
    <row r="24" spans="1:8" ht="15">
      <c r="A24" s="19" t="s">
        <v>16</v>
      </c>
      <c r="B24" s="20">
        <v>1092</v>
      </c>
      <c r="C24" s="20">
        <v>1220</v>
      </c>
      <c r="D24" s="20">
        <v>1229</v>
      </c>
      <c r="E24" s="20">
        <v>1273</v>
      </c>
      <c r="F24" s="154">
        <v>1257</v>
      </c>
      <c r="G24" s="180">
        <f t="shared" si="0"/>
        <v>-0.012568735271013355</v>
      </c>
      <c r="H24"/>
    </row>
    <row r="25" spans="1:8" ht="15">
      <c r="A25" s="19" t="s">
        <v>17</v>
      </c>
      <c r="B25" s="20">
        <v>1881</v>
      </c>
      <c r="C25" s="20">
        <v>1927</v>
      </c>
      <c r="D25" s="20">
        <v>1783</v>
      </c>
      <c r="E25" s="20">
        <v>1724</v>
      </c>
      <c r="F25" s="154">
        <v>1560</v>
      </c>
      <c r="G25" s="180">
        <f t="shared" si="0"/>
        <v>-0.0951276102088167</v>
      </c>
      <c r="H25"/>
    </row>
    <row r="26" spans="1:8" ht="15">
      <c r="A26" s="19" t="s">
        <v>20</v>
      </c>
      <c r="B26" s="20">
        <v>1014</v>
      </c>
      <c r="C26" s="20">
        <v>1170</v>
      </c>
      <c r="D26" s="20">
        <v>996</v>
      </c>
      <c r="E26" s="20">
        <v>1088</v>
      </c>
      <c r="F26" s="154">
        <v>1105</v>
      </c>
      <c r="G26" s="180">
        <f t="shared" si="0"/>
        <v>0.015625</v>
      </c>
      <c r="H26"/>
    </row>
    <row r="27" spans="2:8" ht="15">
      <c r="B27" s="20"/>
      <c r="C27" s="20"/>
      <c r="D27" s="20"/>
      <c r="E27" s="20"/>
      <c r="F27" s="20"/>
      <c r="G27" s="180"/>
      <c r="H27"/>
    </row>
    <row r="28" spans="1:8" ht="15">
      <c r="A28" s="19" t="s">
        <v>21</v>
      </c>
      <c r="B28" s="20">
        <v>3</v>
      </c>
      <c r="C28" s="20">
        <v>3</v>
      </c>
      <c r="D28" s="20">
        <v>12</v>
      </c>
      <c r="E28" s="20">
        <v>11</v>
      </c>
      <c r="F28" s="154">
        <v>12</v>
      </c>
      <c r="G28" s="180">
        <f t="shared" si="0"/>
        <v>0.09090909090909091</v>
      </c>
      <c r="H28"/>
    </row>
    <row r="29" spans="1:8" ht="15">
      <c r="A29" s="19" t="s">
        <v>22</v>
      </c>
      <c r="B29" s="20">
        <v>41</v>
      </c>
      <c r="C29" s="20">
        <v>39</v>
      </c>
      <c r="D29" s="20">
        <v>46</v>
      </c>
      <c r="E29" s="20">
        <v>40</v>
      </c>
      <c r="F29" s="154">
        <v>52</v>
      </c>
      <c r="G29" s="180">
        <f t="shared" si="0"/>
        <v>0.3</v>
      </c>
      <c r="H29"/>
    </row>
    <row r="30" spans="1:8" ht="15">
      <c r="A30" s="19" t="s">
        <v>23</v>
      </c>
      <c r="B30" s="20">
        <v>355</v>
      </c>
      <c r="C30" s="20">
        <v>489</v>
      </c>
      <c r="D30" s="20">
        <v>433</v>
      </c>
      <c r="E30" s="20">
        <v>468</v>
      </c>
      <c r="F30" s="154">
        <v>469</v>
      </c>
      <c r="G30" s="180">
        <f t="shared" si="0"/>
        <v>0.002136752136752137</v>
      </c>
      <c r="H30"/>
    </row>
    <row r="31" spans="1:8" ht="15">
      <c r="A31" s="19" t="s">
        <v>24</v>
      </c>
      <c r="B31" s="20">
        <v>574</v>
      </c>
      <c r="C31" s="20">
        <v>615</v>
      </c>
      <c r="D31" s="20">
        <v>609</v>
      </c>
      <c r="E31" s="20">
        <v>623</v>
      </c>
      <c r="F31" s="154">
        <v>638</v>
      </c>
      <c r="G31" s="180">
        <f t="shared" si="0"/>
        <v>0.024077046548956663</v>
      </c>
      <c r="H31"/>
    </row>
    <row r="32" spans="1:8" ht="15">
      <c r="A32" s="19" t="s">
        <v>25</v>
      </c>
      <c r="B32" s="20">
        <v>339</v>
      </c>
      <c r="C32" s="20">
        <v>333</v>
      </c>
      <c r="D32" s="20">
        <v>355</v>
      </c>
      <c r="E32" s="20">
        <v>404</v>
      </c>
      <c r="F32" s="154">
        <v>440</v>
      </c>
      <c r="G32" s="180">
        <f t="shared" si="0"/>
        <v>0.0891089108910891</v>
      </c>
      <c r="H32"/>
    </row>
    <row r="33" spans="1:8" ht="15">
      <c r="A33" s="19" t="s">
        <v>37</v>
      </c>
      <c r="B33" s="20">
        <v>11</v>
      </c>
      <c r="C33" s="20">
        <v>13</v>
      </c>
      <c r="D33" s="20">
        <v>15</v>
      </c>
      <c r="E33" s="20">
        <v>12</v>
      </c>
      <c r="F33" s="154">
        <v>17</v>
      </c>
      <c r="G33" s="180">
        <f>(F33-E33)/E33</f>
        <v>0.4166666666666667</v>
      </c>
      <c r="H33"/>
    </row>
    <row r="34" spans="2:8" ht="15">
      <c r="B34" s="20"/>
      <c r="C34" s="20"/>
      <c r="D34" s="20"/>
      <c r="E34" s="20"/>
      <c r="F34" s="20"/>
      <c r="G34" s="180"/>
      <c r="H34"/>
    </row>
    <row r="35" spans="1:8" ht="15">
      <c r="A35" s="19" t="s">
        <v>26</v>
      </c>
      <c r="B35" s="20">
        <v>244</v>
      </c>
      <c r="C35" s="20">
        <v>262</v>
      </c>
      <c r="D35" s="20">
        <v>233</v>
      </c>
      <c r="E35" s="20">
        <v>303</v>
      </c>
      <c r="F35" s="154">
        <v>301</v>
      </c>
      <c r="G35" s="180">
        <f t="shared" si="0"/>
        <v>-0.006600660066006601</v>
      </c>
      <c r="H35"/>
    </row>
    <row r="36" spans="1:8" ht="15">
      <c r="A36" s="19" t="s">
        <v>30</v>
      </c>
      <c r="B36" s="20">
        <v>4</v>
      </c>
      <c r="C36" s="20">
        <v>3</v>
      </c>
      <c r="D36" s="20">
        <v>4</v>
      </c>
      <c r="E36" s="20">
        <v>1</v>
      </c>
      <c r="F36" s="2" t="s">
        <v>45</v>
      </c>
      <c r="G36" s="181" t="s">
        <v>45</v>
      </c>
      <c r="H36"/>
    </row>
    <row r="37" spans="1:8" ht="15">
      <c r="A37" s="19" t="s">
        <v>32</v>
      </c>
      <c r="B37" s="20">
        <v>22</v>
      </c>
      <c r="C37" s="20">
        <v>30</v>
      </c>
      <c r="D37" s="20">
        <v>21</v>
      </c>
      <c r="E37" s="20">
        <v>30</v>
      </c>
      <c r="F37" s="154">
        <v>24</v>
      </c>
      <c r="G37" s="180">
        <f t="shared" si="0"/>
        <v>-0.2</v>
      </c>
      <c r="H37"/>
    </row>
    <row r="38" spans="2:8" ht="15">
      <c r="B38" s="20"/>
      <c r="C38" s="20"/>
      <c r="D38" s="20"/>
      <c r="E38" s="20"/>
      <c r="F38" s="20"/>
      <c r="G38" s="180"/>
      <c r="H38"/>
    </row>
    <row r="39" spans="1:8" ht="15">
      <c r="A39" s="19" t="s">
        <v>233</v>
      </c>
      <c r="B39" s="20">
        <v>787</v>
      </c>
      <c r="C39" s="20">
        <v>890</v>
      </c>
      <c r="D39" s="20">
        <v>888</v>
      </c>
      <c r="E39" s="20">
        <v>940</v>
      </c>
      <c r="F39" s="154">
        <v>1014</v>
      </c>
      <c r="G39" s="180">
        <f t="shared" si="0"/>
        <v>0.07872340425531915</v>
      </c>
      <c r="H39"/>
    </row>
    <row r="40" spans="1:8" ht="15">
      <c r="A40" s="19" t="s">
        <v>234</v>
      </c>
      <c r="B40" s="20">
        <v>49</v>
      </c>
      <c r="C40" s="20">
        <v>40</v>
      </c>
      <c r="D40" s="20">
        <v>39</v>
      </c>
      <c r="E40" s="20">
        <v>49</v>
      </c>
      <c r="F40" s="154">
        <v>43</v>
      </c>
      <c r="G40" s="180">
        <f t="shared" si="0"/>
        <v>-0.12244897959183673</v>
      </c>
      <c r="H40"/>
    </row>
    <row r="41" spans="1:8" ht="15">
      <c r="A41" s="19" t="s">
        <v>35</v>
      </c>
      <c r="B41" s="20">
        <v>310</v>
      </c>
      <c r="C41" s="20">
        <v>377</v>
      </c>
      <c r="D41" s="20">
        <v>429</v>
      </c>
      <c r="E41" s="20">
        <v>501</v>
      </c>
      <c r="F41" s="154">
        <v>525</v>
      </c>
      <c r="G41" s="180">
        <f t="shared" si="0"/>
        <v>0.04790419161676647</v>
      </c>
      <c r="H41"/>
    </row>
    <row r="42" spans="2:8" ht="15">
      <c r="B42" s="20"/>
      <c r="C42" s="20"/>
      <c r="D42" s="20"/>
      <c r="E42" s="20"/>
      <c r="F42" s="20"/>
      <c r="G42" s="180"/>
      <c r="H42"/>
    </row>
    <row r="43" spans="1:8" ht="15">
      <c r="A43" s="18" t="s">
        <v>44</v>
      </c>
      <c r="B43" s="21">
        <f>SUM(B7:B42)</f>
        <v>12273</v>
      </c>
      <c r="C43" s="21">
        <f>SUM(C7:C42)</f>
        <v>13044</v>
      </c>
      <c r="D43" s="21">
        <f>SUM(D7:D42)</f>
        <v>12292</v>
      </c>
      <c r="E43" s="21">
        <f>SUM(E7:E42)</f>
        <v>13107</v>
      </c>
      <c r="F43" s="21">
        <v>13005</v>
      </c>
      <c r="G43" s="10">
        <f t="shared" si="0"/>
        <v>-0.007782101167315175</v>
      </c>
      <c r="H43"/>
    </row>
    <row r="44" spans="1:8" ht="15">
      <c r="A44" s="91"/>
      <c r="B44" s="122"/>
      <c r="C44" s="122"/>
      <c r="D44" s="122"/>
      <c r="E44" s="122"/>
      <c r="F44" s="122"/>
      <c r="G44" s="180"/>
      <c r="H44"/>
    </row>
    <row r="45" spans="1:8" ht="15">
      <c r="A45" s="9" t="s">
        <v>235</v>
      </c>
      <c r="B45" s="108" t="s">
        <v>45</v>
      </c>
      <c r="C45" s="108">
        <v>2</v>
      </c>
      <c r="D45" s="108">
        <v>3</v>
      </c>
      <c r="E45" s="108">
        <v>1</v>
      </c>
      <c r="F45" s="9">
        <v>4</v>
      </c>
      <c r="G45" s="155">
        <f t="shared" si="0"/>
        <v>3</v>
      </c>
      <c r="H4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19" customWidth="1"/>
    <col min="2" max="2" width="9.140625" style="45" customWidth="1"/>
    <col min="3" max="9" width="9.140625" style="19" customWidth="1"/>
    <col min="10" max="10" width="9.57421875" style="19" customWidth="1"/>
    <col min="11" max="21" width="9.140625" style="19" customWidth="1"/>
  </cols>
  <sheetData>
    <row r="1" ht="15">
      <c r="A1" s="37" t="s">
        <v>284</v>
      </c>
    </row>
    <row r="2" spans="1:2" ht="15">
      <c r="A2" s="19" t="s">
        <v>69</v>
      </c>
      <c r="B2" s="45">
        <f>UPPER(A2)</f>
      </c>
    </row>
    <row r="3" spans="1:21" ht="15">
      <c r="A3" s="17" t="s">
        <v>150</v>
      </c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">
      <c r="A4" s="14"/>
      <c r="B4" s="16"/>
      <c r="C4" s="14"/>
      <c r="D4" s="14"/>
      <c r="E4" s="14"/>
      <c r="F4" s="14" t="s">
        <v>151</v>
      </c>
      <c r="G4" s="14"/>
      <c r="H4" s="14"/>
      <c r="I4" s="14"/>
      <c r="J4" s="16" t="s">
        <v>72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5">
      <c r="A5" s="5" t="s">
        <v>70</v>
      </c>
      <c r="B5" s="7" t="s">
        <v>71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7" t="s">
        <v>78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10" ht="15">
      <c r="A6" s="19" t="s">
        <v>4</v>
      </c>
      <c r="B6" s="154">
        <v>13</v>
      </c>
      <c r="C6" s="154">
        <v>10</v>
      </c>
      <c r="D6" s="154">
        <v>2</v>
      </c>
      <c r="E6" s="154">
        <v>1</v>
      </c>
      <c r="F6" s="154">
        <v>0</v>
      </c>
      <c r="G6" s="154">
        <v>0</v>
      </c>
      <c r="H6" s="154">
        <v>0</v>
      </c>
      <c r="I6" s="154">
        <v>0</v>
      </c>
      <c r="J6" s="154">
        <v>5</v>
      </c>
    </row>
    <row r="7" spans="1:10" ht="15">
      <c r="A7" s="19" t="s">
        <v>5</v>
      </c>
      <c r="B7" s="154">
        <v>59577</v>
      </c>
      <c r="C7" s="154">
        <v>6893</v>
      </c>
      <c r="D7" s="154">
        <v>17579</v>
      </c>
      <c r="E7" s="154">
        <v>19821</v>
      </c>
      <c r="F7" s="154">
        <v>11747</v>
      </c>
      <c r="G7" s="154">
        <v>2179</v>
      </c>
      <c r="H7" s="154">
        <v>100</v>
      </c>
      <c r="I7" s="154">
        <v>0</v>
      </c>
      <c r="J7" s="154">
        <v>466</v>
      </c>
    </row>
    <row r="8" spans="1:10" ht="15">
      <c r="A8" s="19" t="s">
        <v>135</v>
      </c>
      <c r="B8" s="154">
        <v>6</v>
      </c>
      <c r="C8" s="154">
        <v>0</v>
      </c>
      <c r="D8" s="154">
        <v>2</v>
      </c>
      <c r="E8" s="154">
        <v>2</v>
      </c>
      <c r="F8" s="154">
        <v>1</v>
      </c>
      <c r="G8" s="154">
        <v>1</v>
      </c>
      <c r="H8" s="154">
        <v>0</v>
      </c>
      <c r="I8" s="154">
        <v>0</v>
      </c>
      <c r="J8" s="154">
        <v>6</v>
      </c>
    </row>
    <row r="9" spans="1:10" ht="15">
      <c r="A9" s="19" t="s">
        <v>136</v>
      </c>
      <c r="B9" s="154">
        <v>7</v>
      </c>
      <c r="C9" s="154">
        <v>0</v>
      </c>
      <c r="D9" s="154">
        <v>2</v>
      </c>
      <c r="E9" s="154">
        <v>2</v>
      </c>
      <c r="F9" s="154">
        <v>2</v>
      </c>
      <c r="G9" s="154">
        <v>1</v>
      </c>
      <c r="H9" s="154">
        <v>0</v>
      </c>
      <c r="I9" s="154">
        <v>0</v>
      </c>
      <c r="J9" s="154">
        <v>4</v>
      </c>
    </row>
    <row r="10" spans="1:10" ht="15">
      <c r="A10" s="19" t="s">
        <v>6</v>
      </c>
      <c r="B10" s="154">
        <v>38362</v>
      </c>
      <c r="C10" s="154">
        <v>6278</v>
      </c>
      <c r="D10" s="154">
        <v>7911</v>
      </c>
      <c r="E10" s="154">
        <v>8758</v>
      </c>
      <c r="F10" s="154">
        <v>7898</v>
      </c>
      <c r="G10" s="154">
        <v>4208</v>
      </c>
      <c r="H10" s="154">
        <v>1442</v>
      </c>
      <c r="I10" s="154">
        <v>48</v>
      </c>
      <c r="J10" s="154">
        <v>421</v>
      </c>
    </row>
    <row r="11" spans="1:10" ht="15">
      <c r="A11" s="19" t="s">
        <v>7</v>
      </c>
      <c r="B11" s="154">
        <v>117</v>
      </c>
      <c r="C11" s="154">
        <v>55</v>
      </c>
      <c r="D11" s="154">
        <v>35</v>
      </c>
      <c r="E11" s="154">
        <v>17</v>
      </c>
      <c r="F11" s="154">
        <v>5</v>
      </c>
      <c r="G11" s="154">
        <v>0</v>
      </c>
      <c r="H11" s="154">
        <v>0</v>
      </c>
      <c r="I11" s="154">
        <v>0</v>
      </c>
      <c r="J11" s="154">
        <v>16</v>
      </c>
    </row>
    <row r="12" spans="1:10" ht="15">
      <c r="A12" s="19" t="s">
        <v>8</v>
      </c>
      <c r="B12" s="154">
        <v>366</v>
      </c>
      <c r="C12" s="154">
        <v>113</v>
      </c>
      <c r="D12" s="154">
        <v>91</v>
      </c>
      <c r="E12" s="154">
        <v>62</v>
      </c>
      <c r="F12" s="154">
        <v>56</v>
      </c>
      <c r="G12" s="154">
        <v>26</v>
      </c>
      <c r="H12" s="154">
        <v>7</v>
      </c>
      <c r="I12" s="154">
        <v>0</v>
      </c>
      <c r="J12" s="154">
        <v>26</v>
      </c>
    </row>
    <row r="13" spans="1:10" ht="15">
      <c r="A13" s="19" t="s">
        <v>9</v>
      </c>
      <c r="B13" s="154">
        <v>15845</v>
      </c>
      <c r="C13" s="154">
        <v>2943</v>
      </c>
      <c r="D13" s="154">
        <v>3520</v>
      </c>
      <c r="E13" s="154">
        <v>3950</v>
      </c>
      <c r="F13" s="154">
        <v>3015</v>
      </c>
      <c r="G13" s="154">
        <v>1139</v>
      </c>
      <c r="H13" s="154">
        <v>335</v>
      </c>
      <c r="I13" s="154">
        <v>6</v>
      </c>
      <c r="J13" s="154">
        <v>314</v>
      </c>
    </row>
    <row r="14" spans="1:10" ht="15">
      <c r="A14" s="19" t="s">
        <v>10</v>
      </c>
      <c r="B14" s="154">
        <v>852</v>
      </c>
      <c r="C14" s="154">
        <v>234</v>
      </c>
      <c r="D14" s="154">
        <v>191</v>
      </c>
      <c r="E14" s="154">
        <v>150</v>
      </c>
      <c r="F14" s="154">
        <v>160</v>
      </c>
      <c r="G14" s="154">
        <v>63</v>
      </c>
      <c r="H14" s="154">
        <v>26</v>
      </c>
      <c r="I14" s="154">
        <v>1</v>
      </c>
      <c r="J14" s="154">
        <v>46</v>
      </c>
    </row>
    <row r="15" spans="1:10" ht="15">
      <c r="A15" s="19" t="s">
        <v>11</v>
      </c>
      <c r="B15" s="154">
        <v>824</v>
      </c>
      <c r="C15" s="154">
        <v>458</v>
      </c>
      <c r="D15" s="154">
        <v>166</v>
      </c>
      <c r="E15" s="154">
        <v>74</v>
      </c>
      <c r="F15" s="154">
        <v>47</v>
      </c>
      <c r="G15" s="154">
        <v>42</v>
      </c>
      <c r="H15" s="154">
        <v>14</v>
      </c>
      <c r="I15" s="154">
        <v>0</v>
      </c>
      <c r="J15" s="154">
        <v>68</v>
      </c>
    </row>
    <row r="16" spans="1:10" ht="15">
      <c r="A16" s="19" t="s">
        <v>12</v>
      </c>
      <c r="B16" s="154">
        <v>7</v>
      </c>
      <c r="C16" s="154">
        <v>7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6</v>
      </c>
    </row>
    <row r="17" spans="1:10" ht="15">
      <c r="A17" s="19" t="s">
        <v>13</v>
      </c>
      <c r="B17" s="154">
        <v>2911</v>
      </c>
      <c r="C17" s="154">
        <v>757</v>
      </c>
      <c r="D17" s="154">
        <v>694</v>
      </c>
      <c r="E17" s="154">
        <v>593</v>
      </c>
      <c r="F17" s="154">
        <v>415</v>
      </c>
      <c r="G17" s="154">
        <v>253</v>
      </c>
      <c r="H17" s="154">
        <v>75</v>
      </c>
      <c r="I17" s="154">
        <v>2</v>
      </c>
      <c r="J17" s="154">
        <v>130</v>
      </c>
    </row>
    <row r="18" spans="1:10" ht="15">
      <c r="A18" s="19" t="s">
        <v>137</v>
      </c>
      <c r="B18" s="154">
        <v>153</v>
      </c>
      <c r="C18" s="154">
        <v>71</v>
      </c>
      <c r="D18" s="154">
        <v>33</v>
      </c>
      <c r="E18" s="154">
        <v>27</v>
      </c>
      <c r="F18" s="154">
        <v>11</v>
      </c>
      <c r="G18" s="154">
        <v>1</v>
      </c>
      <c r="H18" s="154">
        <v>0</v>
      </c>
      <c r="I18" s="154">
        <v>0</v>
      </c>
      <c r="J18" s="154">
        <v>23</v>
      </c>
    </row>
    <row r="19" spans="2:10" ht="15">
      <c r="B19" s="20"/>
      <c r="C19" s="20"/>
      <c r="D19" s="20"/>
      <c r="E19" s="20"/>
      <c r="F19" s="20"/>
      <c r="G19" s="20"/>
      <c r="H19" s="20"/>
      <c r="I19" s="20"/>
      <c r="J19" s="93"/>
    </row>
    <row r="20" spans="1:10" ht="15">
      <c r="A20" s="19" t="s">
        <v>14</v>
      </c>
      <c r="B20" s="154">
        <v>4225</v>
      </c>
      <c r="C20" s="154">
        <v>1043</v>
      </c>
      <c r="D20" s="154">
        <v>1086</v>
      </c>
      <c r="E20" s="154">
        <v>819</v>
      </c>
      <c r="F20" s="154">
        <v>633</v>
      </c>
      <c r="G20" s="154">
        <v>380</v>
      </c>
      <c r="H20" s="154">
        <v>133</v>
      </c>
      <c r="I20" s="154">
        <v>5</v>
      </c>
      <c r="J20" s="154">
        <v>265</v>
      </c>
    </row>
    <row r="21" spans="1:10" ht="15">
      <c r="A21" s="19" t="s">
        <v>15</v>
      </c>
      <c r="B21" s="154">
        <v>60149</v>
      </c>
      <c r="C21" s="154">
        <v>11013</v>
      </c>
      <c r="D21" s="154">
        <v>8510</v>
      </c>
      <c r="E21" s="154">
        <v>13573</v>
      </c>
      <c r="F21" s="154">
        <v>9573</v>
      </c>
      <c r="G21" s="154">
        <v>12104</v>
      </c>
      <c r="H21" s="154">
        <v>3604</v>
      </c>
      <c r="I21" s="154">
        <v>493</v>
      </c>
      <c r="J21" s="154">
        <v>463</v>
      </c>
    </row>
    <row r="22" spans="2:10" ht="15">
      <c r="B22" s="20"/>
      <c r="C22" s="20"/>
      <c r="D22" s="20"/>
      <c r="E22" s="20"/>
      <c r="F22" s="20"/>
      <c r="G22" s="20"/>
      <c r="H22" s="20"/>
      <c r="I22" s="20"/>
      <c r="J22" s="93"/>
    </row>
    <row r="23" spans="1:10" ht="15">
      <c r="A23" s="19" t="s">
        <v>16</v>
      </c>
      <c r="B23" s="154">
        <v>22612</v>
      </c>
      <c r="C23" s="154">
        <v>5810</v>
      </c>
      <c r="D23" s="154">
        <v>5413</v>
      </c>
      <c r="E23" s="154">
        <v>6078</v>
      </c>
      <c r="F23" s="154">
        <v>2440</v>
      </c>
      <c r="G23" s="154">
        <v>1792</v>
      </c>
      <c r="H23" s="154">
        <v>587</v>
      </c>
      <c r="I23" s="154">
        <v>42</v>
      </c>
      <c r="J23" s="154">
        <v>415</v>
      </c>
    </row>
    <row r="24" spans="1:10" ht="15">
      <c r="A24" s="19" t="s">
        <v>17</v>
      </c>
      <c r="B24" s="154">
        <v>23275</v>
      </c>
      <c r="C24" s="154">
        <v>8182</v>
      </c>
      <c r="D24" s="154">
        <v>5909</v>
      </c>
      <c r="E24" s="154">
        <v>5421</v>
      </c>
      <c r="F24" s="154">
        <v>1853</v>
      </c>
      <c r="G24" s="154">
        <v>1109</v>
      </c>
      <c r="H24" s="154">
        <v>418</v>
      </c>
      <c r="I24" s="154">
        <v>55</v>
      </c>
      <c r="J24" s="154">
        <v>412</v>
      </c>
    </row>
    <row r="25" spans="1:10" ht="15">
      <c r="A25" s="19" t="s">
        <v>20</v>
      </c>
      <c r="B25" s="154">
        <v>19284</v>
      </c>
      <c r="C25" s="154">
        <v>7500</v>
      </c>
      <c r="D25" s="154">
        <v>4727</v>
      </c>
      <c r="E25" s="154">
        <v>4362</v>
      </c>
      <c r="F25" s="154">
        <v>1661</v>
      </c>
      <c r="G25" s="154">
        <v>535</v>
      </c>
      <c r="H25" s="154">
        <v>259</v>
      </c>
      <c r="I25" s="154">
        <v>28</v>
      </c>
      <c r="J25" s="154">
        <v>412</v>
      </c>
    </row>
    <row r="26" spans="1:10" ht="15">
      <c r="A26" s="19" t="s">
        <v>138</v>
      </c>
      <c r="B26" s="154">
        <v>15390</v>
      </c>
      <c r="C26" s="154">
        <v>147</v>
      </c>
      <c r="D26" s="154">
        <v>542</v>
      </c>
      <c r="E26" s="154">
        <v>3362</v>
      </c>
      <c r="F26" s="154">
        <v>4890</v>
      </c>
      <c r="G26" s="154">
        <v>3372</v>
      </c>
      <c r="H26" s="154">
        <v>1473</v>
      </c>
      <c r="I26" s="154">
        <v>210</v>
      </c>
      <c r="J26" s="154">
        <v>395</v>
      </c>
    </row>
    <row r="27" spans="2:10" ht="15">
      <c r="B27" s="20"/>
      <c r="C27" s="20"/>
      <c r="D27" s="20"/>
      <c r="E27" s="20"/>
      <c r="F27" s="20"/>
      <c r="G27" s="20"/>
      <c r="H27" s="20"/>
      <c r="I27" s="20"/>
      <c r="J27" s="93"/>
    </row>
    <row r="28" spans="1:10" ht="15">
      <c r="A28" s="19" t="s">
        <v>21</v>
      </c>
      <c r="B28" s="154">
        <v>271</v>
      </c>
      <c r="C28" s="154">
        <v>65</v>
      </c>
      <c r="D28" s="154">
        <v>66</v>
      </c>
      <c r="E28" s="154">
        <v>39</v>
      </c>
      <c r="F28" s="154">
        <v>32</v>
      </c>
      <c r="G28" s="154">
        <v>32</v>
      </c>
      <c r="H28" s="154">
        <v>13</v>
      </c>
      <c r="I28" s="154">
        <v>4</v>
      </c>
      <c r="J28" s="154">
        <v>21</v>
      </c>
    </row>
    <row r="29" spans="1:10" ht="15">
      <c r="A29" s="19" t="s">
        <v>139</v>
      </c>
      <c r="B29" s="154">
        <v>363</v>
      </c>
      <c r="C29" s="154">
        <v>0</v>
      </c>
      <c r="D29" s="154">
        <v>0</v>
      </c>
      <c r="E29" s="154">
        <v>20</v>
      </c>
      <c r="F29" s="154">
        <v>97</v>
      </c>
      <c r="G29" s="154">
        <v>133</v>
      </c>
      <c r="H29" s="154">
        <v>65</v>
      </c>
      <c r="I29" s="154">
        <v>5</v>
      </c>
      <c r="J29" s="154">
        <v>20</v>
      </c>
    </row>
    <row r="30" spans="1:10" ht="15">
      <c r="A30" s="19" t="s">
        <v>22</v>
      </c>
      <c r="B30" s="154">
        <v>953</v>
      </c>
      <c r="C30" s="154">
        <v>305</v>
      </c>
      <c r="D30" s="154">
        <v>273</v>
      </c>
      <c r="E30" s="154">
        <v>150</v>
      </c>
      <c r="F30" s="154">
        <v>118</v>
      </c>
      <c r="G30" s="154">
        <v>57</v>
      </c>
      <c r="H30" s="154">
        <v>41</v>
      </c>
      <c r="I30" s="154">
        <v>9</v>
      </c>
      <c r="J30" s="154">
        <v>53</v>
      </c>
    </row>
    <row r="31" spans="1:10" ht="15">
      <c r="A31" s="19" t="s">
        <v>23</v>
      </c>
      <c r="B31" s="154">
        <v>21998</v>
      </c>
      <c r="C31" s="154">
        <v>4496</v>
      </c>
      <c r="D31" s="154">
        <v>5051</v>
      </c>
      <c r="E31" s="154">
        <v>5023</v>
      </c>
      <c r="F31" s="154">
        <v>3281</v>
      </c>
      <c r="G31" s="154">
        <v>2109</v>
      </c>
      <c r="H31" s="154">
        <v>1615</v>
      </c>
      <c r="I31" s="154">
        <v>416</v>
      </c>
      <c r="J31" s="154">
        <v>414</v>
      </c>
    </row>
    <row r="32" spans="1:10" ht="15">
      <c r="A32" s="19" t="s">
        <v>24</v>
      </c>
      <c r="B32" s="154">
        <v>21387</v>
      </c>
      <c r="C32" s="154">
        <v>5271</v>
      </c>
      <c r="D32" s="154">
        <v>5564</v>
      </c>
      <c r="E32" s="154">
        <v>3324</v>
      </c>
      <c r="F32" s="154">
        <v>3238</v>
      </c>
      <c r="G32" s="154">
        <v>2472</v>
      </c>
      <c r="H32" s="154">
        <v>1279</v>
      </c>
      <c r="I32" s="154">
        <v>226</v>
      </c>
      <c r="J32" s="154">
        <v>418</v>
      </c>
    </row>
    <row r="33" spans="1:10" ht="15">
      <c r="A33" s="19" t="s">
        <v>25</v>
      </c>
      <c r="B33" s="154">
        <v>13170</v>
      </c>
      <c r="C33" s="154">
        <v>3863</v>
      </c>
      <c r="D33" s="154">
        <v>2668</v>
      </c>
      <c r="E33" s="154">
        <v>2312</v>
      </c>
      <c r="F33" s="154">
        <v>1951</v>
      </c>
      <c r="G33" s="154">
        <v>1542</v>
      </c>
      <c r="H33" s="154">
        <v>689</v>
      </c>
      <c r="I33" s="154">
        <v>143</v>
      </c>
      <c r="J33" s="154">
        <v>312</v>
      </c>
    </row>
    <row r="34" spans="1:10" ht="15">
      <c r="A34" s="19" t="s">
        <v>37</v>
      </c>
      <c r="B34" s="154">
        <v>1181</v>
      </c>
      <c r="C34" s="154">
        <v>179</v>
      </c>
      <c r="D34" s="154">
        <v>245</v>
      </c>
      <c r="E34" s="154">
        <v>258</v>
      </c>
      <c r="F34" s="154">
        <v>194</v>
      </c>
      <c r="G34" s="154">
        <v>144</v>
      </c>
      <c r="H34" s="154">
        <v>63</v>
      </c>
      <c r="I34" s="154">
        <v>3</v>
      </c>
      <c r="J34" s="154">
        <v>79</v>
      </c>
    </row>
    <row r="35" spans="1:10" ht="15">
      <c r="A35" s="19" t="s">
        <v>140</v>
      </c>
      <c r="B35" s="154">
        <v>3363</v>
      </c>
      <c r="C35" s="154">
        <v>383</v>
      </c>
      <c r="D35" s="154">
        <v>680</v>
      </c>
      <c r="E35" s="154">
        <v>919</v>
      </c>
      <c r="F35" s="154">
        <v>678</v>
      </c>
      <c r="G35" s="154">
        <v>371</v>
      </c>
      <c r="H35" s="154">
        <v>70</v>
      </c>
      <c r="I35" s="154">
        <v>4</v>
      </c>
      <c r="J35" s="154">
        <v>136</v>
      </c>
    </row>
    <row r="36" spans="2:10" ht="15">
      <c r="B36" s="20"/>
      <c r="C36" s="20"/>
      <c r="D36" s="20"/>
      <c r="E36" s="20"/>
      <c r="F36" s="20"/>
      <c r="G36" s="20"/>
      <c r="H36" s="20"/>
      <c r="I36" s="20"/>
      <c r="J36" s="93"/>
    </row>
    <row r="37" spans="1:10" ht="15">
      <c r="A37" s="19" t="s">
        <v>141</v>
      </c>
      <c r="B37" s="154">
        <v>2799</v>
      </c>
      <c r="C37" s="154">
        <v>922</v>
      </c>
      <c r="D37" s="154">
        <v>832</v>
      </c>
      <c r="E37" s="154">
        <v>488</v>
      </c>
      <c r="F37" s="154">
        <v>300</v>
      </c>
      <c r="G37" s="154">
        <v>152</v>
      </c>
      <c r="H37" s="154">
        <v>62</v>
      </c>
      <c r="I37" s="154">
        <v>3</v>
      </c>
      <c r="J37" s="154">
        <v>103</v>
      </c>
    </row>
    <row r="38" spans="1:10" ht="15">
      <c r="A38" s="19" t="s">
        <v>26</v>
      </c>
      <c r="B38" s="154">
        <v>20135</v>
      </c>
      <c r="C38" s="154">
        <v>4156</v>
      </c>
      <c r="D38" s="154">
        <v>4728</v>
      </c>
      <c r="E38" s="154">
        <v>4017</v>
      </c>
      <c r="F38" s="154">
        <v>3625</v>
      </c>
      <c r="G38" s="154">
        <v>2376</v>
      </c>
      <c r="H38" s="154">
        <v>476</v>
      </c>
      <c r="I38" s="154">
        <v>34</v>
      </c>
      <c r="J38" s="154">
        <v>398</v>
      </c>
    </row>
    <row r="39" spans="1:10" ht="15">
      <c r="A39" s="19" t="s">
        <v>27</v>
      </c>
      <c r="B39" s="154">
        <v>14032</v>
      </c>
      <c r="C39" s="154">
        <v>1360</v>
      </c>
      <c r="D39" s="154">
        <v>3078</v>
      </c>
      <c r="E39" s="154">
        <v>3487</v>
      </c>
      <c r="F39" s="154">
        <v>3146</v>
      </c>
      <c r="G39" s="154">
        <v>1653</v>
      </c>
      <c r="H39" s="154">
        <v>422</v>
      </c>
      <c r="I39" s="154">
        <v>29</v>
      </c>
      <c r="J39" s="154">
        <v>387</v>
      </c>
    </row>
    <row r="40" spans="1:10" ht="15">
      <c r="A40" s="19" t="s">
        <v>28</v>
      </c>
      <c r="B40" s="154">
        <v>7796</v>
      </c>
      <c r="C40" s="154">
        <v>1125</v>
      </c>
      <c r="D40" s="154">
        <v>2269</v>
      </c>
      <c r="E40" s="154">
        <v>1874</v>
      </c>
      <c r="F40" s="154">
        <v>1270</v>
      </c>
      <c r="G40" s="154">
        <v>800</v>
      </c>
      <c r="H40" s="154">
        <v>220</v>
      </c>
      <c r="I40" s="154">
        <v>6</v>
      </c>
      <c r="J40" s="154">
        <v>336</v>
      </c>
    </row>
    <row r="41" spans="1:10" ht="15">
      <c r="A41" s="19" t="s">
        <v>29</v>
      </c>
      <c r="B41" s="154">
        <v>9748</v>
      </c>
      <c r="C41" s="154">
        <v>572</v>
      </c>
      <c r="D41" s="154">
        <v>1950</v>
      </c>
      <c r="E41" s="154">
        <v>2510</v>
      </c>
      <c r="F41" s="154">
        <v>2326</v>
      </c>
      <c r="G41" s="154">
        <v>1346</v>
      </c>
      <c r="H41" s="154">
        <v>357</v>
      </c>
      <c r="I41" s="154">
        <v>10</v>
      </c>
      <c r="J41" s="154">
        <v>361</v>
      </c>
    </row>
    <row r="42" spans="1:10" ht="15">
      <c r="A42" s="19" t="s">
        <v>142</v>
      </c>
      <c r="B42" s="154">
        <v>15370</v>
      </c>
      <c r="C42" s="154">
        <v>2326</v>
      </c>
      <c r="D42" s="154">
        <v>4002</v>
      </c>
      <c r="E42" s="154">
        <v>3280</v>
      </c>
      <c r="F42" s="154">
        <v>2791</v>
      </c>
      <c r="G42" s="154">
        <v>1395</v>
      </c>
      <c r="H42" s="154">
        <v>442</v>
      </c>
      <c r="I42" s="154">
        <v>40</v>
      </c>
      <c r="J42" s="154">
        <v>378</v>
      </c>
    </row>
    <row r="43" spans="1:10" ht="15">
      <c r="A43" s="19" t="s">
        <v>32</v>
      </c>
      <c r="B43" s="154">
        <v>3211</v>
      </c>
      <c r="C43" s="154">
        <v>646</v>
      </c>
      <c r="D43" s="154">
        <v>801</v>
      </c>
      <c r="E43" s="154">
        <v>607</v>
      </c>
      <c r="F43" s="154">
        <v>551</v>
      </c>
      <c r="G43" s="154">
        <v>369</v>
      </c>
      <c r="H43" s="154">
        <v>98</v>
      </c>
      <c r="I43" s="154">
        <v>7</v>
      </c>
      <c r="J43" s="154">
        <v>210</v>
      </c>
    </row>
    <row r="44" spans="2:10" ht="15">
      <c r="B44" s="20"/>
      <c r="C44" s="20"/>
      <c r="D44" s="20"/>
      <c r="E44" s="20"/>
      <c r="F44" s="20"/>
      <c r="G44" s="20"/>
      <c r="H44" s="20"/>
      <c r="I44" s="20"/>
      <c r="J44" s="93"/>
    </row>
    <row r="45" spans="1:10" ht="15">
      <c r="A45" s="19" t="s">
        <v>33</v>
      </c>
      <c r="B45" s="154">
        <v>20647</v>
      </c>
      <c r="C45" s="154">
        <v>3418</v>
      </c>
      <c r="D45" s="154">
        <v>6879</v>
      </c>
      <c r="E45" s="154">
        <v>6541</v>
      </c>
      <c r="F45" s="154">
        <v>2397</v>
      </c>
      <c r="G45" s="154">
        <v>511</v>
      </c>
      <c r="H45" s="154">
        <v>57</v>
      </c>
      <c r="I45" s="154">
        <v>0</v>
      </c>
      <c r="J45" s="154">
        <v>422</v>
      </c>
    </row>
    <row r="46" spans="1:10" ht="15">
      <c r="A46" s="19" t="s">
        <v>34</v>
      </c>
      <c r="B46" s="154">
        <v>4691</v>
      </c>
      <c r="C46" s="154">
        <v>727</v>
      </c>
      <c r="D46" s="154">
        <v>1302</v>
      </c>
      <c r="E46" s="154">
        <v>1223</v>
      </c>
      <c r="F46" s="154">
        <v>747</v>
      </c>
      <c r="G46" s="154">
        <v>302</v>
      </c>
      <c r="H46" s="154">
        <v>64</v>
      </c>
      <c r="I46" s="154">
        <v>12</v>
      </c>
      <c r="J46" s="154">
        <v>144</v>
      </c>
    </row>
    <row r="47" spans="1:10" ht="15">
      <c r="A47" s="19" t="s">
        <v>35</v>
      </c>
      <c r="B47" s="154">
        <v>10301</v>
      </c>
      <c r="C47" s="154">
        <v>3346</v>
      </c>
      <c r="D47" s="154">
        <v>3052</v>
      </c>
      <c r="E47" s="154">
        <v>1855</v>
      </c>
      <c r="F47" s="154">
        <v>998</v>
      </c>
      <c r="G47" s="154">
        <v>424</v>
      </c>
      <c r="H47" s="154">
        <v>105</v>
      </c>
      <c r="I47" s="154">
        <v>4</v>
      </c>
      <c r="J47" s="154">
        <v>404</v>
      </c>
    </row>
    <row r="48" spans="2:10" ht="15">
      <c r="B48" s="20"/>
      <c r="C48" s="20"/>
      <c r="D48" s="20"/>
      <c r="E48" s="20"/>
      <c r="F48" s="20"/>
      <c r="G48" s="20"/>
      <c r="H48" s="20"/>
      <c r="I48" s="20"/>
      <c r="J48" s="93"/>
    </row>
    <row r="49" spans="1:10" ht="15">
      <c r="A49" s="19" t="s">
        <v>36</v>
      </c>
      <c r="B49" s="154">
        <v>17174</v>
      </c>
      <c r="C49" s="154">
        <v>1993</v>
      </c>
      <c r="D49" s="154">
        <v>5303</v>
      </c>
      <c r="E49" s="154">
        <v>5277</v>
      </c>
      <c r="F49" s="154">
        <v>2949</v>
      </c>
      <c r="G49" s="154">
        <v>725</v>
      </c>
      <c r="H49" s="154">
        <v>134</v>
      </c>
      <c r="I49" s="154">
        <v>5</v>
      </c>
      <c r="J49" s="154">
        <v>393</v>
      </c>
    </row>
    <row r="50" spans="2:10" ht="15">
      <c r="B50" s="20"/>
      <c r="C50" s="20"/>
      <c r="D50" s="20"/>
      <c r="E50" s="20"/>
      <c r="F50" s="20"/>
      <c r="G50" s="20"/>
      <c r="H50" s="20"/>
      <c r="I50" s="20"/>
      <c r="J50" s="93"/>
    </row>
    <row r="51" spans="1:10" ht="15">
      <c r="A51" s="91" t="s">
        <v>38</v>
      </c>
      <c r="B51" s="122">
        <f aca="true" t="shared" si="0" ref="B51:I51">SUM(B6:B49)</f>
        <v>452565</v>
      </c>
      <c r="C51" s="122">
        <f t="shared" si="0"/>
        <v>86667</v>
      </c>
      <c r="D51" s="122">
        <f t="shared" si="0"/>
        <v>105156</v>
      </c>
      <c r="E51" s="122">
        <f t="shared" si="0"/>
        <v>110276</v>
      </c>
      <c r="F51" s="122">
        <f t="shared" si="0"/>
        <v>75096</v>
      </c>
      <c r="G51" s="122">
        <f t="shared" si="0"/>
        <v>44118</v>
      </c>
      <c r="H51" s="122">
        <f t="shared" si="0"/>
        <v>14745</v>
      </c>
      <c r="I51" s="122">
        <f t="shared" si="0"/>
        <v>1850</v>
      </c>
      <c r="J51" s="156"/>
    </row>
    <row r="52" spans="1:10" ht="15">
      <c r="A52" s="9" t="s">
        <v>85</v>
      </c>
      <c r="B52" s="116">
        <f>B51/$B$51</f>
        <v>1</v>
      </c>
      <c r="C52" s="116">
        <f aca="true" t="shared" si="1" ref="C52:I52">C51/$B$51</f>
        <v>0.19150177322594544</v>
      </c>
      <c r="D52" s="116">
        <f t="shared" si="1"/>
        <v>0.23235557323257433</v>
      </c>
      <c r="E52" s="116">
        <f t="shared" si="1"/>
        <v>0.24366886524587628</v>
      </c>
      <c r="F52" s="116">
        <f t="shared" si="1"/>
        <v>0.16593417520135229</v>
      </c>
      <c r="G52" s="116">
        <f t="shared" si="1"/>
        <v>0.09748433926618276</v>
      </c>
      <c r="H52" s="116">
        <f t="shared" si="1"/>
        <v>0.032580955221901825</v>
      </c>
      <c r="I52" s="116">
        <f t="shared" si="1"/>
        <v>0.004087810590743871</v>
      </c>
      <c r="J52" s="130"/>
    </row>
    <row r="53" spans="2:10" ht="15">
      <c r="B53" s="20"/>
      <c r="C53" s="20"/>
      <c r="D53" s="20"/>
      <c r="E53" s="20"/>
      <c r="F53" s="20"/>
      <c r="G53" s="20"/>
      <c r="H53" s="20"/>
      <c r="I53" s="20"/>
      <c r="J53" s="93"/>
    </row>
    <row r="54" spans="1:10" ht="15">
      <c r="A54" s="19" t="s">
        <v>152</v>
      </c>
      <c r="B54" s="154">
        <v>20226</v>
      </c>
      <c r="C54" s="154">
        <v>6169</v>
      </c>
      <c r="D54" s="154">
        <v>3553</v>
      </c>
      <c r="E54" s="154">
        <v>4441</v>
      </c>
      <c r="F54" s="154">
        <v>2420</v>
      </c>
      <c r="G54" s="20" t="s">
        <v>40</v>
      </c>
      <c r="H54" s="20" t="s">
        <v>40</v>
      </c>
      <c r="I54" s="20" t="s">
        <v>40</v>
      </c>
      <c r="J54">
        <v>411</v>
      </c>
    </row>
    <row r="55" spans="1:10" ht="15">
      <c r="A55" s="19" t="s">
        <v>153</v>
      </c>
      <c r="B55" s="154">
        <v>146</v>
      </c>
      <c r="C55" s="154">
        <v>36</v>
      </c>
      <c r="D55" s="154">
        <v>38</v>
      </c>
      <c r="E55" s="154">
        <v>34</v>
      </c>
      <c r="F55" s="154">
        <v>32</v>
      </c>
      <c r="G55" s="20" t="s">
        <v>40</v>
      </c>
      <c r="H55" s="20" t="s">
        <v>40</v>
      </c>
      <c r="I55" s="20" t="s">
        <v>40</v>
      </c>
      <c r="J55">
        <v>20</v>
      </c>
    </row>
    <row r="56" spans="1:10" ht="15">
      <c r="A56" s="19" t="s">
        <v>154</v>
      </c>
      <c r="B56" s="154">
        <v>9045</v>
      </c>
      <c r="C56" s="154">
        <v>2320</v>
      </c>
      <c r="D56" s="154">
        <v>1428</v>
      </c>
      <c r="E56" s="154">
        <v>2429</v>
      </c>
      <c r="F56" s="154">
        <v>1698</v>
      </c>
      <c r="G56" s="20" t="s">
        <v>40</v>
      </c>
      <c r="H56" s="20" t="s">
        <v>40</v>
      </c>
      <c r="I56" s="20" t="s">
        <v>40</v>
      </c>
      <c r="J56">
        <v>305</v>
      </c>
    </row>
    <row r="57" spans="1:10" ht="15">
      <c r="A57" s="19" t="s">
        <v>155</v>
      </c>
      <c r="B57" s="154">
        <v>482</v>
      </c>
      <c r="C57" s="154">
        <v>200</v>
      </c>
      <c r="D57" s="154">
        <v>89</v>
      </c>
      <c r="E57" s="154">
        <v>63</v>
      </c>
      <c r="F57" s="154">
        <v>56</v>
      </c>
      <c r="G57" s="20" t="s">
        <v>40</v>
      </c>
      <c r="H57" s="20" t="s">
        <v>40</v>
      </c>
      <c r="I57" s="20" t="s">
        <v>40</v>
      </c>
      <c r="J57">
        <v>44</v>
      </c>
    </row>
    <row r="58" spans="1:10" ht="15">
      <c r="A58" s="19" t="s">
        <v>156</v>
      </c>
      <c r="B58" s="154">
        <v>6</v>
      </c>
      <c r="C58" s="154">
        <v>6</v>
      </c>
      <c r="D58" s="154">
        <v>0</v>
      </c>
      <c r="E58" s="154">
        <v>0</v>
      </c>
      <c r="F58" s="154">
        <v>0</v>
      </c>
      <c r="G58" s="20" t="s">
        <v>40</v>
      </c>
      <c r="H58" s="20" t="s">
        <v>40</v>
      </c>
      <c r="I58" s="20" t="s">
        <v>40</v>
      </c>
      <c r="J58">
        <v>5</v>
      </c>
    </row>
    <row r="59" spans="1:10" ht="15">
      <c r="A59" s="19" t="s">
        <v>157</v>
      </c>
      <c r="B59" s="154">
        <v>1945</v>
      </c>
      <c r="C59" s="154">
        <v>620</v>
      </c>
      <c r="D59" s="154">
        <v>387</v>
      </c>
      <c r="E59" s="154">
        <v>269</v>
      </c>
      <c r="F59" s="154">
        <v>405</v>
      </c>
      <c r="G59" s="20" t="s">
        <v>40</v>
      </c>
      <c r="H59" s="20" t="s">
        <v>40</v>
      </c>
      <c r="I59" s="20" t="s">
        <v>40</v>
      </c>
      <c r="J59">
        <v>123</v>
      </c>
    </row>
    <row r="60" spans="1:10" ht="15">
      <c r="A60" s="19" t="s">
        <v>158</v>
      </c>
      <c r="B60" s="154">
        <v>94</v>
      </c>
      <c r="C60" s="154">
        <v>65</v>
      </c>
      <c r="D60" s="154">
        <v>15</v>
      </c>
      <c r="E60" s="154">
        <v>5</v>
      </c>
      <c r="F60" s="154">
        <v>6</v>
      </c>
      <c r="G60" s="20" t="s">
        <v>40</v>
      </c>
      <c r="H60" s="20" t="s">
        <v>40</v>
      </c>
      <c r="I60" s="20" t="s">
        <v>40</v>
      </c>
      <c r="J60">
        <v>19</v>
      </c>
    </row>
    <row r="61" spans="2:10" ht="15">
      <c r="B61" s="20"/>
      <c r="C61" s="20"/>
      <c r="D61" s="20"/>
      <c r="E61" s="20"/>
      <c r="F61" s="20"/>
      <c r="G61" s="20"/>
      <c r="H61" s="20"/>
      <c r="I61" s="20"/>
      <c r="J61" s="93"/>
    </row>
    <row r="62" spans="1:10" ht="15">
      <c r="A62" s="91" t="s">
        <v>44</v>
      </c>
      <c r="B62" s="122">
        <f>B51+SUM(B54:B60)</f>
        <v>484509</v>
      </c>
      <c r="C62" s="156">
        <f aca="true" t="shared" si="2" ref="C62:I62">C51+SUM(C54:C60)</f>
        <v>96083</v>
      </c>
      <c r="D62" s="156">
        <f t="shared" si="2"/>
        <v>110666</v>
      </c>
      <c r="E62" s="156">
        <f t="shared" si="2"/>
        <v>117517</v>
      </c>
      <c r="F62" s="156">
        <f t="shared" si="2"/>
        <v>79713</v>
      </c>
      <c r="G62" s="156">
        <f t="shared" si="2"/>
        <v>44118</v>
      </c>
      <c r="H62" s="156">
        <f t="shared" si="2"/>
        <v>14745</v>
      </c>
      <c r="I62" s="156">
        <f t="shared" si="2"/>
        <v>1850</v>
      </c>
      <c r="J62" s="156"/>
    </row>
    <row r="63" spans="1:10" ht="15">
      <c r="A63" s="9" t="s">
        <v>85</v>
      </c>
      <c r="B63" s="116">
        <f>B62/$B$62</f>
        <v>1</v>
      </c>
      <c r="C63" s="131">
        <f aca="true" t="shared" si="3" ref="C63:I63">C62/$B$62</f>
        <v>0.19831004171233146</v>
      </c>
      <c r="D63" s="131">
        <f t="shared" si="3"/>
        <v>0.22840855381427383</v>
      </c>
      <c r="E63" s="131">
        <f t="shared" si="3"/>
        <v>0.24254864202728948</v>
      </c>
      <c r="F63" s="131">
        <f t="shared" si="3"/>
        <v>0.16452325962985206</v>
      </c>
      <c r="G63" s="131">
        <f t="shared" si="3"/>
        <v>0.09105713206565823</v>
      </c>
      <c r="H63" s="131">
        <f t="shared" si="3"/>
        <v>0.030432871216014564</v>
      </c>
      <c r="I63" s="131">
        <f t="shared" si="3"/>
        <v>0.0038182985248984024</v>
      </c>
      <c r="J63" s="130"/>
    </row>
    <row r="64" ht="15">
      <c r="A64" s="19" t="s">
        <v>159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8515625" style="19" customWidth="1"/>
    <col min="2" max="2" width="10.8515625" style="19" customWidth="1"/>
    <col min="3" max="7" width="9.140625" style="19" customWidth="1"/>
    <col min="8" max="8" width="9.421875" style="45" customWidth="1"/>
    <col min="9" max="9" width="9.140625" style="19" customWidth="1"/>
  </cols>
  <sheetData>
    <row r="1" ht="15">
      <c r="A1" s="37" t="s">
        <v>236</v>
      </c>
    </row>
    <row r="2" ht="15">
      <c r="A2" s="37" t="s">
        <v>278</v>
      </c>
    </row>
    <row r="4" ht="15">
      <c r="A4" s="17" t="s">
        <v>0</v>
      </c>
    </row>
    <row r="5" spans="1:8" ht="15">
      <c r="A5" s="91"/>
      <c r="B5" s="91"/>
      <c r="C5" s="91"/>
      <c r="D5" s="91"/>
      <c r="E5" s="182" t="s">
        <v>151</v>
      </c>
      <c r="F5" s="91"/>
      <c r="G5" s="91"/>
      <c r="H5" s="16" t="s">
        <v>237</v>
      </c>
    </row>
    <row r="6" spans="1:8" ht="15">
      <c r="A6" s="5" t="s">
        <v>70</v>
      </c>
      <c r="B6" s="7" t="s">
        <v>71</v>
      </c>
      <c r="C6" s="44" t="s">
        <v>73</v>
      </c>
      <c r="D6" s="44" t="s">
        <v>74</v>
      </c>
      <c r="E6" s="44" t="s">
        <v>75</v>
      </c>
      <c r="F6" s="44" t="s">
        <v>77</v>
      </c>
      <c r="G6" s="44" t="s">
        <v>238</v>
      </c>
      <c r="H6" s="7" t="s">
        <v>78</v>
      </c>
    </row>
    <row r="7" spans="1:8" ht="15">
      <c r="A7" s="19" t="s">
        <v>4</v>
      </c>
      <c r="B7" s="154">
        <v>1</v>
      </c>
      <c r="C7" s="154">
        <v>1</v>
      </c>
      <c r="D7" s="154">
        <v>0</v>
      </c>
      <c r="E7" s="154">
        <v>0</v>
      </c>
      <c r="F7" s="154">
        <v>0</v>
      </c>
      <c r="G7" s="154">
        <v>0</v>
      </c>
      <c r="H7" s="154">
        <v>1</v>
      </c>
    </row>
    <row r="8" spans="1:8" ht="15">
      <c r="A8" s="19" t="s">
        <v>5</v>
      </c>
      <c r="B8" s="154">
        <v>1610</v>
      </c>
      <c r="C8" s="154">
        <v>193</v>
      </c>
      <c r="D8" s="154">
        <v>539</v>
      </c>
      <c r="E8" s="154">
        <v>658</v>
      </c>
      <c r="F8" s="154">
        <v>172</v>
      </c>
      <c r="G8" s="154">
        <v>30</v>
      </c>
      <c r="H8" s="154">
        <v>300</v>
      </c>
    </row>
    <row r="9" spans="1:8" ht="15">
      <c r="A9" s="19" t="s">
        <v>6</v>
      </c>
      <c r="B9" s="154">
        <v>410</v>
      </c>
      <c r="C9" s="154">
        <v>56</v>
      </c>
      <c r="D9" s="154">
        <v>114</v>
      </c>
      <c r="E9" s="154">
        <v>169</v>
      </c>
      <c r="F9" s="154">
        <v>50</v>
      </c>
      <c r="G9" s="154">
        <v>18</v>
      </c>
      <c r="H9" s="154">
        <v>144</v>
      </c>
    </row>
    <row r="10" spans="1:8" ht="15">
      <c r="A10" s="19" t="s">
        <v>7</v>
      </c>
      <c r="B10" s="154">
        <v>16</v>
      </c>
      <c r="C10" s="154">
        <v>2</v>
      </c>
      <c r="D10" s="154">
        <v>8</v>
      </c>
      <c r="E10" s="154">
        <v>6</v>
      </c>
      <c r="F10" s="154">
        <v>0</v>
      </c>
      <c r="G10" s="154">
        <v>0</v>
      </c>
      <c r="H10" s="154">
        <v>7</v>
      </c>
    </row>
    <row r="11" spans="1:8" ht="15">
      <c r="A11" s="19" t="s">
        <v>9</v>
      </c>
      <c r="B11" s="154">
        <v>148</v>
      </c>
      <c r="C11" s="154">
        <v>47</v>
      </c>
      <c r="D11" s="154">
        <v>37</v>
      </c>
      <c r="E11" s="154">
        <v>59</v>
      </c>
      <c r="F11" s="154">
        <v>3</v>
      </c>
      <c r="G11" s="154">
        <v>1</v>
      </c>
      <c r="H11" s="154">
        <v>73</v>
      </c>
    </row>
    <row r="12" spans="1:8" ht="15">
      <c r="A12" s="19" t="s">
        <v>10</v>
      </c>
      <c r="B12" s="154">
        <v>10</v>
      </c>
      <c r="C12" s="154">
        <v>7</v>
      </c>
      <c r="D12" s="154">
        <v>2</v>
      </c>
      <c r="E12" s="154">
        <v>1</v>
      </c>
      <c r="F12" s="154">
        <v>0</v>
      </c>
      <c r="G12" s="154">
        <v>0</v>
      </c>
      <c r="H12" s="154">
        <v>5</v>
      </c>
    </row>
    <row r="13" spans="1:8" ht="15">
      <c r="A13" s="19" t="s">
        <v>11</v>
      </c>
      <c r="B13" s="154">
        <v>35</v>
      </c>
      <c r="C13" s="154">
        <v>16</v>
      </c>
      <c r="D13" s="154">
        <v>12</v>
      </c>
      <c r="E13" s="154">
        <v>5</v>
      </c>
      <c r="F13" s="154">
        <v>2</v>
      </c>
      <c r="G13" s="154">
        <v>0</v>
      </c>
      <c r="H13" s="154">
        <v>17</v>
      </c>
    </row>
    <row r="14" spans="1:8" ht="15">
      <c r="A14" s="19" t="s">
        <v>13</v>
      </c>
      <c r="B14" s="154">
        <v>78</v>
      </c>
      <c r="C14" s="154">
        <v>14</v>
      </c>
      <c r="D14" s="154">
        <v>40</v>
      </c>
      <c r="E14" s="154">
        <v>20</v>
      </c>
      <c r="F14" s="154">
        <v>4</v>
      </c>
      <c r="G14" s="154">
        <v>0</v>
      </c>
      <c r="H14" s="154">
        <v>26</v>
      </c>
    </row>
    <row r="15" spans="2:8" ht="15">
      <c r="B15" s="20"/>
      <c r="C15" s="20"/>
      <c r="D15" s="20"/>
      <c r="E15" s="20"/>
      <c r="F15" s="20"/>
      <c r="G15" s="20"/>
      <c r="H15" s="20"/>
    </row>
    <row r="16" spans="1:8" ht="15">
      <c r="A16" s="19" t="s">
        <v>14</v>
      </c>
      <c r="B16" s="154">
        <v>19</v>
      </c>
      <c r="C16" s="154">
        <v>6</v>
      </c>
      <c r="D16" s="154">
        <v>5</v>
      </c>
      <c r="E16" s="154">
        <v>5</v>
      </c>
      <c r="F16" s="154">
        <v>3</v>
      </c>
      <c r="G16" s="154">
        <v>0</v>
      </c>
      <c r="H16" s="154">
        <v>10</v>
      </c>
    </row>
    <row r="17" spans="1:8" ht="15">
      <c r="A17" s="19" t="s">
        <v>228</v>
      </c>
      <c r="B17" s="154">
        <v>2421</v>
      </c>
      <c r="C17" s="154">
        <v>419</v>
      </c>
      <c r="D17" s="154">
        <v>554</v>
      </c>
      <c r="E17" s="154">
        <v>673</v>
      </c>
      <c r="F17" s="154">
        <v>447</v>
      </c>
      <c r="G17" s="154">
        <v>184</v>
      </c>
      <c r="H17" s="154">
        <v>323</v>
      </c>
    </row>
    <row r="18" spans="1:8" ht="15">
      <c r="A18" s="19" t="s">
        <v>229</v>
      </c>
      <c r="B18" s="154">
        <v>194</v>
      </c>
      <c r="C18" s="154">
        <v>46</v>
      </c>
      <c r="D18" s="154">
        <v>48</v>
      </c>
      <c r="E18" s="154">
        <v>50</v>
      </c>
      <c r="F18" s="154">
        <v>23</v>
      </c>
      <c r="G18" s="154">
        <v>25</v>
      </c>
      <c r="H18" s="154">
        <v>49</v>
      </c>
    </row>
    <row r="19" spans="1:8" ht="15">
      <c r="A19" s="19" t="s">
        <v>230</v>
      </c>
      <c r="B19" s="154">
        <v>405</v>
      </c>
      <c r="C19" s="154">
        <v>102</v>
      </c>
      <c r="D19" s="154">
        <v>102</v>
      </c>
      <c r="E19" s="154">
        <v>110</v>
      </c>
      <c r="F19" s="154">
        <v>49</v>
      </c>
      <c r="G19" s="154">
        <v>40</v>
      </c>
      <c r="H19" s="154">
        <v>55</v>
      </c>
    </row>
    <row r="20" spans="1:8" ht="15">
      <c r="A20" s="19" t="s">
        <v>231</v>
      </c>
      <c r="B20" s="154">
        <v>50</v>
      </c>
      <c r="C20" s="154">
        <v>17</v>
      </c>
      <c r="D20" s="154">
        <v>7</v>
      </c>
      <c r="E20" s="154">
        <v>14</v>
      </c>
      <c r="F20" s="154">
        <v>7</v>
      </c>
      <c r="G20" s="154">
        <v>5</v>
      </c>
      <c r="H20" s="154">
        <v>9</v>
      </c>
    </row>
    <row r="21" spans="1:8" ht="15">
      <c r="A21" s="19" t="s">
        <v>232</v>
      </c>
      <c r="B21" s="154">
        <v>151</v>
      </c>
      <c r="C21" s="154">
        <v>41</v>
      </c>
      <c r="D21" s="154">
        <v>30</v>
      </c>
      <c r="E21" s="154">
        <v>38</v>
      </c>
      <c r="F21" s="154">
        <v>16</v>
      </c>
      <c r="G21" s="154">
        <v>23</v>
      </c>
      <c r="H21" s="154">
        <v>42</v>
      </c>
    </row>
    <row r="22" spans="2:8" ht="15">
      <c r="B22" s="20"/>
      <c r="C22" s="20"/>
      <c r="D22" s="20"/>
      <c r="E22" s="20"/>
      <c r="F22" s="20"/>
      <c r="G22" s="20"/>
      <c r="H22" s="20"/>
    </row>
    <row r="23" spans="1:8" ht="15">
      <c r="A23" s="19" t="s">
        <v>16</v>
      </c>
      <c r="B23" s="154">
        <v>1257</v>
      </c>
      <c r="C23" s="154">
        <v>242</v>
      </c>
      <c r="D23" s="154">
        <v>341</v>
      </c>
      <c r="E23" s="154">
        <v>440</v>
      </c>
      <c r="F23" s="154">
        <v>154</v>
      </c>
      <c r="G23" s="154">
        <v>74</v>
      </c>
      <c r="H23" s="154">
        <v>231</v>
      </c>
    </row>
    <row r="24" spans="1:8" ht="15">
      <c r="A24" s="19" t="s">
        <v>17</v>
      </c>
      <c r="B24" s="154">
        <v>1560</v>
      </c>
      <c r="C24" s="154">
        <v>330</v>
      </c>
      <c r="D24" s="154">
        <v>436</v>
      </c>
      <c r="E24" s="154">
        <v>529</v>
      </c>
      <c r="F24" s="154">
        <v>181</v>
      </c>
      <c r="G24" s="154">
        <v>73</v>
      </c>
      <c r="H24" s="154">
        <v>284</v>
      </c>
    </row>
    <row r="25" spans="1:8" ht="15">
      <c r="A25" s="19" t="s">
        <v>20</v>
      </c>
      <c r="B25" s="154">
        <v>1105</v>
      </c>
      <c r="C25" s="154">
        <v>163</v>
      </c>
      <c r="D25" s="154">
        <v>181</v>
      </c>
      <c r="E25" s="154">
        <v>350</v>
      </c>
      <c r="F25" s="154">
        <v>238</v>
      </c>
      <c r="G25" s="154">
        <v>161</v>
      </c>
      <c r="H25" s="154">
        <v>260</v>
      </c>
    </row>
    <row r="26" spans="2:8" ht="15">
      <c r="B26" s="20"/>
      <c r="C26" s="20"/>
      <c r="D26" s="20"/>
      <c r="E26" s="20"/>
      <c r="F26" s="20"/>
      <c r="G26" s="20"/>
      <c r="H26" s="20"/>
    </row>
    <row r="27" spans="1:8" ht="15">
      <c r="A27" s="19" t="s">
        <v>21</v>
      </c>
      <c r="B27" s="154">
        <v>12</v>
      </c>
      <c r="C27" s="154">
        <v>6</v>
      </c>
      <c r="D27" s="154">
        <v>5</v>
      </c>
      <c r="E27" s="154">
        <v>1</v>
      </c>
      <c r="F27" s="154">
        <v>0</v>
      </c>
      <c r="G27" s="154">
        <v>0</v>
      </c>
      <c r="H27" s="154">
        <v>6</v>
      </c>
    </row>
    <row r="28" spans="1:8" ht="15">
      <c r="A28" s="19" t="s">
        <v>22</v>
      </c>
      <c r="B28" s="154">
        <v>52</v>
      </c>
      <c r="C28" s="154">
        <v>13</v>
      </c>
      <c r="D28" s="154">
        <v>12</v>
      </c>
      <c r="E28" s="154">
        <v>20</v>
      </c>
      <c r="F28" s="154">
        <v>5</v>
      </c>
      <c r="G28" s="154">
        <v>1</v>
      </c>
      <c r="H28" s="154">
        <v>14</v>
      </c>
    </row>
    <row r="29" spans="1:8" ht="15">
      <c r="A29" s="19" t="s">
        <v>23</v>
      </c>
      <c r="B29" s="154">
        <v>469</v>
      </c>
      <c r="C29" s="154">
        <v>41</v>
      </c>
      <c r="D29" s="154">
        <v>183</v>
      </c>
      <c r="E29" s="154">
        <v>219</v>
      </c>
      <c r="F29" s="154">
        <v>17</v>
      </c>
      <c r="G29" s="154">
        <v>0</v>
      </c>
      <c r="H29" s="154">
        <v>146</v>
      </c>
    </row>
    <row r="30" spans="1:8" ht="15">
      <c r="A30" s="19" t="s">
        <v>24</v>
      </c>
      <c r="B30" s="154">
        <v>638</v>
      </c>
      <c r="C30" s="154">
        <v>69</v>
      </c>
      <c r="D30" s="154">
        <v>236</v>
      </c>
      <c r="E30" s="154">
        <v>244</v>
      </c>
      <c r="F30" s="154">
        <v>69</v>
      </c>
      <c r="G30" s="154">
        <v>17</v>
      </c>
      <c r="H30" s="154">
        <v>164</v>
      </c>
    </row>
    <row r="31" spans="1:8" ht="15">
      <c r="A31" s="19" t="s">
        <v>25</v>
      </c>
      <c r="B31" s="154">
        <v>440</v>
      </c>
      <c r="C31" s="154">
        <v>69</v>
      </c>
      <c r="D31" s="154">
        <v>194</v>
      </c>
      <c r="E31" s="154">
        <v>156</v>
      </c>
      <c r="F31" s="154">
        <v>15</v>
      </c>
      <c r="G31" s="154">
        <v>4</v>
      </c>
      <c r="H31" s="154">
        <v>114</v>
      </c>
    </row>
    <row r="32" spans="1:8" ht="15">
      <c r="A32" s="19" t="s">
        <v>37</v>
      </c>
      <c r="B32" s="154">
        <v>17</v>
      </c>
      <c r="C32" s="154">
        <v>1</v>
      </c>
      <c r="D32" s="154">
        <v>6</v>
      </c>
      <c r="E32" s="154">
        <v>8</v>
      </c>
      <c r="F32" s="154">
        <v>2</v>
      </c>
      <c r="G32" s="154">
        <v>0</v>
      </c>
      <c r="H32" s="154">
        <v>8</v>
      </c>
    </row>
    <row r="33" spans="2:8" ht="15">
      <c r="B33" s="20"/>
      <c r="C33" s="20"/>
      <c r="D33" s="20"/>
      <c r="E33" s="20"/>
      <c r="F33" s="20"/>
      <c r="G33" s="20"/>
      <c r="H33" s="20"/>
    </row>
    <row r="34" spans="1:8" ht="15">
      <c r="A34" s="19" t="s">
        <v>26</v>
      </c>
      <c r="B34" s="154">
        <v>301</v>
      </c>
      <c r="C34" s="154">
        <v>39</v>
      </c>
      <c r="D34" s="154">
        <v>69</v>
      </c>
      <c r="E34" s="154">
        <v>126</v>
      </c>
      <c r="F34" s="154">
        <v>58</v>
      </c>
      <c r="G34" s="154">
        <v>6</v>
      </c>
      <c r="H34" s="154">
        <v>105</v>
      </c>
    </row>
    <row r="35" spans="1:8" ht="15">
      <c r="A35" s="19" t="s">
        <v>32</v>
      </c>
      <c r="B35" s="154">
        <v>24</v>
      </c>
      <c r="C35" s="154">
        <v>10</v>
      </c>
      <c r="D35" s="154">
        <v>6</v>
      </c>
      <c r="E35" s="154">
        <v>8</v>
      </c>
      <c r="F35" s="154">
        <v>0</v>
      </c>
      <c r="G35" s="154">
        <v>0</v>
      </c>
      <c r="H35" s="154">
        <v>15</v>
      </c>
    </row>
    <row r="36" spans="2:8" ht="15">
      <c r="B36" s="20"/>
      <c r="C36" s="20"/>
      <c r="D36" s="20"/>
      <c r="E36" s="20"/>
      <c r="F36" s="20"/>
      <c r="G36" s="20"/>
      <c r="H36" s="20"/>
    </row>
    <row r="37" spans="1:8" ht="15">
      <c r="A37" s="19" t="s">
        <v>233</v>
      </c>
      <c r="B37" s="154">
        <v>1014</v>
      </c>
      <c r="C37" s="154">
        <v>121</v>
      </c>
      <c r="D37" s="154">
        <v>195</v>
      </c>
      <c r="E37" s="154">
        <v>345</v>
      </c>
      <c r="F37" s="154">
        <v>297</v>
      </c>
      <c r="G37" s="154">
        <v>55</v>
      </c>
      <c r="H37" s="154">
        <v>222</v>
      </c>
    </row>
    <row r="38" spans="1:8" ht="15">
      <c r="A38" s="19" t="s">
        <v>234</v>
      </c>
      <c r="B38" s="154">
        <v>43</v>
      </c>
      <c r="C38" s="154">
        <v>4</v>
      </c>
      <c r="D38" s="154">
        <v>8</v>
      </c>
      <c r="E38" s="154">
        <v>24</v>
      </c>
      <c r="F38" s="154">
        <v>7</v>
      </c>
      <c r="G38" s="154">
        <v>0</v>
      </c>
      <c r="H38" s="154">
        <v>23</v>
      </c>
    </row>
    <row r="39" spans="1:8" ht="15">
      <c r="A39" s="19" t="s">
        <v>35</v>
      </c>
      <c r="B39" s="154">
        <v>525</v>
      </c>
      <c r="C39" s="154">
        <v>187</v>
      </c>
      <c r="D39" s="154">
        <v>171</v>
      </c>
      <c r="E39" s="154">
        <v>154</v>
      </c>
      <c r="F39" s="154">
        <v>10</v>
      </c>
      <c r="G39" s="154">
        <v>2</v>
      </c>
      <c r="H39" s="154">
        <v>205</v>
      </c>
    </row>
    <row r="40" spans="2:8" ht="15">
      <c r="B40" s="20"/>
      <c r="C40" s="20"/>
      <c r="D40" s="20"/>
      <c r="E40" s="20"/>
      <c r="F40" s="20"/>
      <c r="G40" s="20"/>
      <c r="H40" s="20"/>
    </row>
    <row r="41" spans="2:8" ht="15">
      <c r="B41" s="20"/>
      <c r="C41" s="20"/>
      <c r="D41" s="20"/>
      <c r="E41" s="20"/>
      <c r="F41" s="20"/>
      <c r="G41" s="20"/>
      <c r="H41" s="20"/>
    </row>
    <row r="42" spans="1:8" ht="15">
      <c r="A42" s="18" t="s">
        <v>44</v>
      </c>
      <c r="B42" s="153">
        <f aca="true" t="shared" si="0" ref="B42:G42">SUM(B7:B40)</f>
        <v>13005</v>
      </c>
      <c r="C42" s="153">
        <f t="shared" si="0"/>
        <v>2262</v>
      </c>
      <c r="D42" s="153">
        <f t="shared" si="0"/>
        <v>3541</v>
      </c>
      <c r="E42" s="153">
        <f t="shared" si="0"/>
        <v>4432</v>
      </c>
      <c r="F42" s="153">
        <f t="shared" si="0"/>
        <v>1829</v>
      </c>
      <c r="G42" s="153">
        <f t="shared" si="0"/>
        <v>719</v>
      </c>
      <c r="H42" s="21"/>
    </row>
    <row r="43" spans="1:8" ht="15">
      <c r="A43" s="91"/>
      <c r="B43" s="122"/>
      <c r="C43" s="122"/>
      <c r="D43" s="122"/>
      <c r="E43" s="122"/>
      <c r="F43" s="122"/>
      <c r="G43" s="122"/>
      <c r="H43" s="122"/>
    </row>
    <row r="44" spans="1:8" ht="15">
      <c r="A44" s="9" t="s">
        <v>235</v>
      </c>
      <c r="B44" s="130">
        <v>4</v>
      </c>
      <c r="C44" s="130">
        <v>4</v>
      </c>
      <c r="D44" s="130">
        <v>0</v>
      </c>
      <c r="E44" s="130">
        <v>0</v>
      </c>
      <c r="F44" s="130">
        <v>0</v>
      </c>
      <c r="G44" s="130">
        <v>0</v>
      </c>
      <c r="H44" s="108">
        <v>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8515625" style="19" customWidth="1"/>
    <col min="2" max="2" width="13.00390625" style="19" customWidth="1"/>
    <col min="3" max="7" width="9.140625" style="19" customWidth="1"/>
  </cols>
  <sheetData>
    <row r="1" ht="15">
      <c r="A1" s="37" t="s">
        <v>239</v>
      </c>
    </row>
    <row r="2" ht="15">
      <c r="A2" s="37" t="s">
        <v>305</v>
      </c>
    </row>
    <row r="4" ht="15">
      <c r="A4" s="17" t="s">
        <v>91</v>
      </c>
    </row>
    <row r="5" spans="1:7" ht="15">
      <c r="A5" s="91"/>
      <c r="B5" s="91"/>
      <c r="C5" s="91"/>
      <c r="D5" s="91"/>
      <c r="E5" s="182" t="s">
        <v>160</v>
      </c>
      <c r="F5" s="91"/>
      <c r="G5" s="91"/>
    </row>
    <row r="6" spans="1:7" ht="15">
      <c r="A6" s="5" t="s">
        <v>70</v>
      </c>
      <c r="B6" s="7" t="s">
        <v>71</v>
      </c>
      <c r="C6" s="44" t="s">
        <v>73</v>
      </c>
      <c r="D6" s="44" t="s">
        <v>74</v>
      </c>
      <c r="E6" s="44" t="s">
        <v>75</v>
      </c>
      <c r="F6" s="44" t="s">
        <v>77</v>
      </c>
      <c r="G6" s="44" t="s">
        <v>238</v>
      </c>
    </row>
    <row r="7" spans="1:7" ht="15">
      <c r="A7" s="19" t="s">
        <v>4</v>
      </c>
      <c r="B7" s="154">
        <v>1</v>
      </c>
      <c r="C7" s="224">
        <v>100</v>
      </c>
      <c r="D7" s="224">
        <v>0</v>
      </c>
      <c r="E7" s="224">
        <v>0</v>
      </c>
      <c r="F7" s="224">
        <v>0</v>
      </c>
      <c r="G7" s="224">
        <v>0</v>
      </c>
    </row>
    <row r="8" spans="1:7" ht="15">
      <c r="A8" s="19" t="s">
        <v>5</v>
      </c>
      <c r="B8" s="154">
        <v>1610</v>
      </c>
      <c r="C8" s="20">
        <v>11.987577639751553</v>
      </c>
      <c r="D8" s="20">
        <v>33.47826086956522</v>
      </c>
      <c r="E8" s="20">
        <v>40.869565217391305</v>
      </c>
      <c r="F8" s="20">
        <v>10.683229813664596</v>
      </c>
      <c r="G8" s="20">
        <v>1.8633540372670807</v>
      </c>
    </row>
    <row r="9" spans="1:7" ht="15">
      <c r="A9" s="19" t="s">
        <v>6</v>
      </c>
      <c r="B9" s="154">
        <v>410</v>
      </c>
      <c r="C9" s="20">
        <v>13.658536585365855</v>
      </c>
      <c r="D9" s="20">
        <v>27.80487804878049</v>
      </c>
      <c r="E9" s="20">
        <v>41.21951219512195</v>
      </c>
      <c r="F9" s="20">
        <v>12.195121951219512</v>
      </c>
      <c r="G9" s="20">
        <v>4.390243902439024</v>
      </c>
    </row>
    <row r="10" spans="1:7" ht="15">
      <c r="A10" s="19" t="s">
        <v>7</v>
      </c>
      <c r="B10" s="154">
        <v>16</v>
      </c>
      <c r="C10" s="20">
        <v>12.5</v>
      </c>
      <c r="D10" s="20">
        <v>50</v>
      </c>
      <c r="E10" s="20">
        <v>37.5</v>
      </c>
      <c r="F10" s="20">
        <v>0</v>
      </c>
      <c r="G10" s="20">
        <v>0</v>
      </c>
    </row>
    <row r="11" spans="1:7" ht="15">
      <c r="A11" s="19" t="s">
        <v>9</v>
      </c>
      <c r="B11" s="154">
        <v>148</v>
      </c>
      <c r="C11" s="20">
        <v>31.756756756756754</v>
      </c>
      <c r="D11" s="20">
        <v>25</v>
      </c>
      <c r="E11" s="20">
        <v>39.86486486486486</v>
      </c>
      <c r="F11" s="20">
        <v>2.027027027027027</v>
      </c>
      <c r="G11" s="20">
        <v>0.6756756756756757</v>
      </c>
    </row>
    <row r="12" spans="1:7" ht="15">
      <c r="A12" s="19" t="s">
        <v>10</v>
      </c>
      <c r="B12" s="154">
        <v>10</v>
      </c>
      <c r="C12" s="20">
        <v>70</v>
      </c>
      <c r="D12" s="20">
        <v>20</v>
      </c>
      <c r="E12" s="20">
        <v>10</v>
      </c>
      <c r="F12" s="20">
        <v>0</v>
      </c>
      <c r="G12" s="20">
        <v>0</v>
      </c>
    </row>
    <row r="13" spans="1:7" ht="15">
      <c r="A13" s="19" t="s">
        <v>11</v>
      </c>
      <c r="B13" s="154">
        <v>35</v>
      </c>
      <c r="C13" s="20">
        <v>45.714285714285715</v>
      </c>
      <c r="D13" s="20">
        <v>34.285714285714285</v>
      </c>
      <c r="E13" s="20">
        <v>14.285714285714285</v>
      </c>
      <c r="F13" s="20">
        <v>5.714285714285714</v>
      </c>
      <c r="G13" s="20">
        <v>0</v>
      </c>
    </row>
    <row r="14" spans="1:7" ht="15">
      <c r="A14" s="19" t="s">
        <v>13</v>
      </c>
      <c r="B14" s="154">
        <v>78</v>
      </c>
      <c r="C14" s="20">
        <v>17.94871794871795</v>
      </c>
      <c r="D14" s="20">
        <v>51.28205128205128</v>
      </c>
      <c r="E14" s="20">
        <v>25.64102564102564</v>
      </c>
      <c r="F14" s="20">
        <v>5.128205128205128</v>
      </c>
      <c r="G14" s="20">
        <v>0</v>
      </c>
    </row>
    <row r="15" spans="2:7" ht="15">
      <c r="B15" s="20"/>
      <c r="C15" s="20"/>
      <c r="D15" s="20"/>
      <c r="E15" s="20"/>
      <c r="F15" s="20"/>
      <c r="G15" s="20"/>
    </row>
    <row r="16" spans="1:7" ht="15">
      <c r="A16" s="19" t="s">
        <v>14</v>
      </c>
      <c r="B16" s="154">
        <v>19</v>
      </c>
      <c r="C16" s="20">
        <v>31.57894736842105</v>
      </c>
      <c r="D16" s="20">
        <v>26.31578947368421</v>
      </c>
      <c r="E16" s="20">
        <v>26.31578947368421</v>
      </c>
      <c r="F16" s="20">
        <v>15.789473684210526</v>
      </c>
      <c r="G16" s="20">
        <v>0</v>
      </c>
    </row>
    <row r="17" spans="1:7" ht="15">
      <c r="A17" s="19" t="s">
        <v>228</v>
      </c>
      <c r="B17" s="154">
        <v>2421</v>
      </c>
      <c r="C17" s="20">
        <v>17.306897976042958</v>
      </c>
      <c r="D17" s="20">
        <v>22.88310615448162</v>
      </c>
      <c r="E17" s="20">
        <v>27.798430400660884</v>
      </c>
      <c r="F17" s="20">
        <v>18.463444857496903</v>
      </c>
      <c r="G17" s="20">
        <v>7.600165220983064</v>
      </c>
    </row>
    <row r="18" spans="1:7" ht="15">
      <c r="A18" s="19" t="s">
        <v>229</v>
      </c>
      <c r="B18" s="154">
        <v>194</v>
      </c>
      <c r="C18" s="20">
        <v>23.711340206185564</v>
      </c>
      <c r="D18" s="20">
        <v>24.742268041237114</v>
      </c>
      <c r="E18" s="20">
        <v>25.773195876288657</v>
      </c>
      <c r="F18" s="20">
        <v>11.855670103092782</v>
      </c>
      <c r="G18" s="20">
        <v>12.886597938144329</v>
      </c>
    </row>
    <row r="19" spans="1:7" ht="15">
      <c r="A19" s="19" t="s">
        <v>230</v>
      </c>
      <c r="B19" s="154">
        <v>405</v>
      </c>
      <c r="C19" s="20">
        <v>25.185185185185183</v>
      </c>
      <c r="D19" s="20">
        <v>25.185185185185183</v>
      </c>
      <c r="E19" s="20">
        <v>27.160493827160494</v>
      </c>
      <c r="F19" s="20">
        <v>12.098765432098766</v>
      </c>
      <c r="G19" s="20">
        <v>9.876543209876543</v>
      </c>
    </row>
    <row r="20" spans="1:7" ht="15">
      <c r="A20" s="19" t="s">
        <v>231</v>
      </c>
      <c r="B20" s="154">
        <v>50</v>
      </c>
      <c r="C20" s="20">
        <v>34</v>
      </c>
      <c r="D20" s="20">
        <v>14</v>
      </c>
      <c r="E20" s="20">
        <v>28</v>
      </c>
      <c r="F20" s="20">
        <v>14</v>
      </c>
      <c r="G20" s="20">
        <v>10</v>
      </c>
    </row>
    <row r="21" spans="1:7" ht="15">
      <c r="A21" s="19" t="s">
        <v>232</v>
      </c>
      <c r="B21" s="154">
        <v>151</v>
      </c>
      <c r="C21" s="20">
        <v>27.1523178807947</v>
      </c>
      <c r="D21" s="20">
        <v>19.867549668874172</v>
      </c>
      <c r="E21" s="20">
        <v>25.165562913907287</v>
      </c>
      <c r="F21" s="20">
        <v>10.596026490066226</v>
      </c>
      <c r="G21" s="20">
        <v>15.2317880794702</v>
      </c>
    </row>
    <row r="22" spans="2:7" ht="15">
      <c r="B22" s="20"/>
      <c r="C22" s="20"/>
      <c r="D22" s="20"/>
      <c r="E22" s="20"/>
      <c r="F22" s="20"/>
      <c r="G22" s="20"/>
    </row>
    <row r="23" spans="1:7" ht="15">
      <c r="A23" s="19" t="s">
        <v>16</v>
      </c>
      <c r="B23" s="154">
        <v>1257</v>
      </c>
      <c r="C23" s="20">
        <v>19.252187748607795</v>
      </c>
      <c r="D23" s="20">
        <v>27.128082736674624</v>
      </c>
      <c r="E23" s="20">
        <v>35.003977724741446</v>
      </c>
      <c r="F23" s="20">
        <v>12.251392203659508</v>
      </c>
      <c r="G23" s="20">
        <v>5.88703261734288</v>
      </c>
    </row>
    <row r="24" spans="1:7" ht="15">
      <c r="A24" s="19" t="s">
        <v>17</v>
      </c>
      <c r="B24" s="154">
        <v>1560</v>
      </c>
      <c r="C24" s="20">
        <v>21.153846153846153</v>
      </c>
      <c r="D24" s="20">
        <v>27.94871794871795</v>
      </c>
      <c r="E24" s="20">
        <v>33.91025641025641</v>
      </c>
      <c r="F24" s="20">
        <v>11.602564102564102</v>
      </c>
      <c r="G24" s="20">
        <v>4.67948717948718</v>
      </c>
    </row>
    <row r="25" spans="1:7" ht="15">
      <c r="A25" s="19" t="s">
        <v>20</v>
      </c>
      <c r="B25" s="154">
        <v>1105</v>
      </c>
      <c r="C25" s="20">
        <v>14.751131221719458</v>
      </c>
      <c r="D25" s="20">
        <v>16.380090497737555</v>
      </c>
      <c r="E25" s="20">
        <v>31.674208144796378</v>
      </c>
      <c r="F25" s="20">
        <v>21.53846153846154</v>
      </c>
      <c r="G25" s="20">
        <v>14.570135746606336</v>
      </c>
    </row>
    <row r="26" spans="2:7" ht="15">
      <c r="B26" s="20"/>
      <c r="C26" s="20"/>
      <c r="D26" s="20"/>
      <c r="E26" s="20"/>
      <c r="F26" s="20"/>
      <c r="G26" s="20"/>
    </row>
    <row r="27" spans="1:7" ht="15">
      <c r="A27" s="19" t="s">
        <v>21</v>
      </c>
      <c r="B27" s="154">
        <v>12</v>
      </c>
      <c r="C27" s="20">
        <v>50</v>
      </c>
      <c r="D27" s="20">
        <v>41.66666666666667</v>
      </c>
      <c r="E27" s="20">
        <v>8.333333333333332</v>
      </c>
      <c r="F27" s="20">
        <v>0</v>
      </c>
      <c r="G27" s="20">
        <v>0</v>
      </c>
    </row>
    <row r="28" spans="1:7" ht="15">
      <c r="A28" s="19" t="s">
        <v>22</v>
      </c>
      <c r="B28" s="154">
        <v>52</v>
      </c>
      <c r="C28" s="20">
        <v>25</v>
      </c>
      <c r="D28" s="20">
        <v>23.076923076923077</v>
      </c>
      <c r="E28" s="20">
        <v>38.46153846153847</v>
      </c>
      <c r="F28" s="20">
        <v>9.615384615384617</v>
      </c>
      <c r="G28" s="20">
        <v>1.9230769230769231</v>
      </c>
    </row>
    <row r="29" spans="1:7" ht="15">
      <c r="A29" s="19" t="s">
        <v>23</v>
      </c>
      <c r="B29" s="154">
        <v>469</v>
      </c>
      <c r="C29" s="20">
        <v>8.742004264392325</v>
      </c>
      <c r="D29" s="20">
        <v>39.01918976545842</v>
      </c>
      <c r="E29" s="20">
        <v>46.695095948827294</v>
      </c>
      <c r="F29" s="20">
        <v>3.624733475479744</v>
      </c>
      <c r="G29" s="20">
        <v>0</v>
      </c>
    </row>
    <row r="30" spans="1:7" ht="15">
      <c r="A30" s="19" t="s">
        <v>24</v>
      </c>
      <c r="B30" s="154">
        <v>638</v>
      </c>
      <c r="C30" s="20">
        <v>10.815047021943574</v>
      </c>
      <c r="D30" s="20">
        <v>36.990595611285265</v>
      </c>
      <c r="E30" s="20">
        <v>38.24451410658307</v>
      </c>
      <c r="F30" s="20">
        <v>10.815047021943574</v>
      </c>
      <c r="G30" s="20">
        <v>2.664576802507837</v>
      </c>
    </row>
    <row r="31" spans="1:7" ht="15">
      <c r="A31" s="19" t="s">
        <v>25</v>
      </c>
      <c r="B31" s="154">
        <v>440</v>
      </c>
      <c r="C31" s="20">
        <v>15.681818181818183</v>
      </c>
      <c r="D31" s="20">
        <v>44.09090909090909</v>
      </c>
      <c r="E31" s="20">
        <v>35.45454545454545</v>
      </c>
      <c r="F31" s="20">
        <v>3.4090909090909087</v>
      </c>
      <c r="G31" s="20">
        <v>0.9090909090909091</v>
      </c>
    </row>
    <row r="32" spans="1:7" ht="15">
      <c r="A32" s="19" t="s">
        <v>37</v>
      </c>
      <c r="B32" s="154">
        <v>17</v>
      </c>
      <c r="C32" s="20">
        <v>5.88235294117647</v>
      </c>
      <c r="D32" s="20">
        <v>35.294117647058826</v>
      </c>
      <c r="E32" s="20">
        <v>47.05882352941176</v>
      </c>
      <c r="F32" s="20">
        <v>11.76470588235294</v>
      </c>
      <c r="G32" s="20">
        <v>0</v>
      </c>
    </row>
    <row r="33" spans="2:7" ht="15">
      <c r="B33" s="20"/>
      <c r="C33" s="20"/>
      <c r="D33" s="20"/>
      <c r="E33" s="20"/>
      <c r="F33" s="20"/>
      <c r="G33" s="20"/>
    </row>
    <row r="34" spans="1:7" ht="15">
      <c r="A34" s="19" t="s">
        <v>26</v>
      </c>
      <c r="B34" s="154">
        <v>301</v>
      </c>
      <c r="C34" s="20">
        <v>12.956810631229235</v>
      </c>
      <c r="D34" s="20">
        <v>22.92358803986711</v>
      </c>
      <c r="E34" s="20">
        <v>41.86046511627907</v>
      </c>
      <c r="F34" s="20">
        <v>19.269102990033225</v>
      </c>
      <c r="G34" s="20">
        <v>1.9933554817275747</v>
      </c>
    </row>
    <row r="35" spans="1:7" ht="15">
      <c r="A35" s="19" t="s">
        <v>32</v>
      </c>
      <c r="B35" s="154">
        <v>24</v>
      </c>
      <c r="C35" s="20">
        <v>41.66666666666667</v>
      </c>
      <c r="D35" s="20">
        <v>25</v>
      </c>
      <c r="E35" s="20">
        <v>33.33333333333333</v>
      </c>
      <c r="F35" s="20">
        <v>0</v>
      </c>
      <c r="G35" s="20">
        <v>0</v>
      </c>
    </row>
    <row r="36" spans="2:7" ht="15">
      <c r="B36" s="20"/>
      <c r="C36" s="20"/>
      <c r="D36" s="20"/>
      <c r="E36" s="20"/>
      <c r="F36" s="20"/>
      <c r="G36" s="20"/>
    </row>
    <row r="37" spans="1:7" ht="15">
      <c r="A37" s="19" t="s">
        <v>233</v>
      </c>
      <c r="B37" s="154">
        <v>1014</v>
      </c>
      <c r="C37" s="20">
        <v>11.93293885601578</v>
      </c>
      <c r="D37" s="20">
        <v>19.230769230769234</v>
      </c>
      <c r="E37" s="20">
        <v>34.023668639053255</v>
      </c>
      <c r="F37" s="20">
        <v>29.289940828402365</v>
      </c>
      <c r="G37" s="20">
        <v>5.424063116370808</v>
      </c>
    </row>
    <row r="38" spans="1:7" ht="15">
      <c r="A38" s="19" t="s">
        <v>234</v>
      </c>
      <c r="B38" s="154">
        <v>43</v>
      </c>
      <c r="C38" s="20">
        <v>9.30232558139535</v>
      </c>
      <c r="D38" s="20">
        <v>18.6046511627907</v>
      </c>
      <c r="E38" s="20">
        <v>55.81395348837209</v>
      </c>
      <c r="F38" s="20">
        <v>16.27906976744186</v>
      </c>
      <c r="G38" s="20">
        <v>0</v>
      </c>
    </row>
    <row r="39" spans="1:7" ht="15">
      <c r="A39" s="19" t="s">
        <v>35</v>
      </c>
      <c r="B39" s="154">
        <v>525</v>
      </c>
      <c r="C39" s="20">
        <v>35.61904761904762</v>
      </c>
      <c r="D39" s="20">
        <v>32.57142857142858</v>
      </c>
      <c r="E39" s="20">
        <v>29.333333333333332</v>
      </c>
      <c r="F39" s="20">
        <v>1.9047619047619049</v>
      </c>
      <c r="G39" s="20">
        <v>0.38095238095238093</v>
      </c>
    </row>
    <row r="40" spans="2:7" ht="15">
      <c r="B40" s="20"/>
      <c r="C40" s="20"/>
      <c r="D40" s="20"/>
      <c r="E40" s="20"/>
      <c r="F40" s="20"/>
      <c r="G40" s="20"/>
    </row>
    <row r="41" spans="2:7" ht="15">
      <c r="B41" s="20"/>
      <c r="C41" s="20"/>
      <c r="D41" s="20"/>
      <c r="E41" s="20"/>
      <c r="F41" s="20"/>
      <c r="G41" s="20"/>
    </row>
    <row r="42" spans="1:7" ht="15">
      <c r="A42" s="18" t="s">
        <v>44</v>
      </c>
      <c r="B42" s="153">
        <f>SUM(B7:B40)</f>
        <v>13005</v>
      </c>
      <c r="C42" s="21">
        <v>17.393310265282583</v>
      </c>
      <c r="D42" s="21">
        <v>27.22798923490965</v>
      </c>
      <c r="E42" s="21">
        <v>34.07920030757401</v>
      </c>
      <c r="F42" s="21">
        <v>14.063821607074203</v>
      </c>
      <c r="G42" s="21">
        <v>5.528642829680892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57421875" style="19" customWidth="1"/>
    <col min="2" max="2" width="11.00390625" style="19" customWidth="1"/>
    <col min="3" max="3" width="11.28125" style="19" customWidth="1"/>
    <col min="4" max="13" width="9.140625" style="19" customWidth="1"/>
  </cols>
  <sheetData>
    <row r="1" ht="15">
      <c r="A1" s="37" t="s">
        <v>240</v>
      </c>
    </row>
    <row r="2" ht="15">
      <c r="A2" s="37" t="s">
        <v>279</v>
      </c>
    </row>
    <row r="4" ht="15">
      <c r="A4" s="17" t="s">
        <v>86</v>
      </c>
    </row>
    <row r="5" spans="1:8" ht="15">
      <c r="A5" s="14"/>
      <c r="B5" s="14"/>
      <c r="C5" s="16" t="s">
        <v>241</v>
      </c>
      <c r="D5" s="91"/>
      <c r="E5" s="91"/>
      <c r="F5" s="14" t="s">
        <v>151</v>
      </c>
      <c r="G5" s="91"/>
      <c r="H5" s="91"/>
    </row>
    <row r="6" spans="1:8" ht="15">
      <c r="A6" s="5" t="s">
        <v>70</v>
      </c>
      <c r="B6" s="7" t="s">
        <v>71</v>
      </c>
      <c r="C6" s="7" t="s">
        <v>242</v>
      </c>
      <c r="D6" s="44" t="s">
        <v>73</v>
      </c>
      <c r="E6" s="44" t="s">
        <v>74</v>
      </c>
      <c r="F6" s="44" t="s">
        <v>75</v>
      </c>
      <c r="G6" s="44" t="s">
        <v>77</v>
      </c>
      <c r="H6" s="44" t="s">
        <v>238</v>
      </c>
    </row>
    <row r="7" spans="1:8" ht="15">
      <c r="A7" s="38" t="s">
        <v>4</v>
      </c>
      <c r="B7" s="164" t="s">
        <v>45</v>
      </c>
      <c r="C7" s="207">
        <v>0</v>
      </c>
      <c r="D7" s="164" t="s">
        <v>45</v>
      </c>
      <c r="E7" s="164" t="s">
        <v>45</v>
      </c>
      <c r="F7" s="164" t="s">
        <v>45</v>
      </c>
      <c r="G7" s="164" t="s">
        <v>45</v>
      </c>
      <c r="H7" s="164" t="s">
        <v>45</v>
      </c>
    </row>
    <row r="8" spans="1:8" ht="15">
      <c r="A8" s="38" t="s">
        <v>5</v>
      </c>
      <c r="B8" s="164">
        <v>504</v>
      </c>
      <c r="C8" s="57">
        <v>0.3130434782608696</v>
      </c>
      <c r="D8" s="56">
        <v>69</v>
      </c>
      <c r="E8" s="56">
        <v>149</v>
      </c>
      <c r="F8" s="56">
        <v>202</v>
      </c>
      <c r="G8" s="56">
        <v>63</v>
      </c>
      <c r="H8" s="56">
        <v>10</v>
      </c>
    </row>
    <row r="9" spans="1:8" ht="15">
      <c r="A9" s="38" t="s">
        <v>6</v>
      </c>
      <c r="B9" s="164">
        <v>83</v>
      </c>
      <c r="C9" s="57">
        <v>0.20243902439024392</v>
      </c>
      <c r="D9" s="56">
        <v>13</v>
      </c>
      <c r="E9" s="56">
        <v>22</v>
      </c>
      <c r="F9" s="56">
        <v>38</v>
      </c>
      <c r="G9" s="56">
        <v>8</v>
      </c>
      <c r="H9" s="56">
        <v>1</v>
      </c>
    </row>
    <row r="10" spans="1:8" ht="15">
      <c r="A10" s="38" t="s">
        <v>7</v>
      </c>
      <c r="B10" s="164">
        <v>5</v>
      </c>
      <c r="C10" s="57">
        <v>0.3125</v>
      </c>
      <c r="D10" s="56">
        <v>0</v>
      </c>
      <c r="E10" s="56">
        <v>4</v>
      </c>
      <c r="F10" s="56">
        <v>1</v>
      </c>
      <c r="G10" s="56">
        <v>0</v>
      </c>
      <c r="H10" s="56">
        <v>0</v>
      </c>
    </row>
    <row r="11" spans="1:8" ht="15">
      <c r="A11" s="38" t="s">
        <v>9</v>
      </c>
      <c r="B11" s="164">
        <v>30</v>
      </c>
      <c r="C11" s="57">
        <v>0.20270270270270271</v>
      </c>
      <c r="D11" s="56">
        <v>14</v>
      </c>
      <c r="E11" s="56">
        <v>3</v>
      </c>
      <c r="F11" s="56">
        <v>9</v>
      </c>
      <c r="G11" s="56">
        <v>3</v>
      </c>
      <c r="H11" s="56">
        <v>0</v>
      </c>
    </row>
    <row r="12" spans="1:8" ht="15">
      <c r="A12" s="38" t="s">
        <v>10</v>
      </c>
      <c r="B12" s="164">
        <v>3</v>
      </c>
      <c r="C12" s="57">
        <v>0.3</v>
      </c>
      <c r="D12" s="56">
        <v>1</v>
      </c>
      <c r="E12" s="56">
        <v>1</v>
      </c>
      <c r="F12" s="56">
        <v>1</v>
      </c>
      <c r="G12" s="56">
        <v>0</v>
      </c>
      <c r="H12" s="56">
        <v>0</v>
      </c>
    </row>
    <row r="13" spans="1:8" ht="15">
      <c r="A13" s="38" t="s">
        <v>11</v>
      </c>
      <c r="B13" s="164">
        <v>11</v>
      </c>
      <c r="C13" s="57">
        <v>0.3142857142857143</v>
      </c>
      <c r="D13" s="56">
        <v>6</v>
      </c>
      <c r="E13" s="56">
        <v>1</v>
      </c>
      <c r="F13" s="56">
        <v>3</v>
      </c>
      <c r="G13" s="56">
        <v>1</v>
      </c>
      <c r="H13" s="56">
        <v>0</v>
      </c>
    </row>
    <row r="14" spans="1:8" ht="15">
      <c r="A14" s="38" t="s">
        <v>13</v>
      </c>
      <c r="B14" s="164">
        <v>14</v>
      </c>
      <c r="C14" s="57">
        <v>0.1794871794871795</v>
      </c>
      <c r="D14" s="56">
        <v>2</v>
      </c>
      <c r="E14" s="56">
        <v>9</v>
      </c>
      <c r="F14" s="56">
        <v>3</v>
      </c>
      <c r="G14" s="56">
        <v>0</v>
      </c>
      <c r="H14" s="56">
        <v>0</v>
      </c>
    </row>
    <row r="15" spans="1:8" ht="15">
      <c r="A15" s="38"/>
      <c r="B15" s="164"/>
      <c r="C15" s="57"/>
      <c r="D15" s="56"/>
      <c r="E15" s="56"/>
      <c r="F15" s="56"/>
      <c r="G15" s="56"/>
      <c r="H15" s="56"/>
    </row>
    <row r="16" spans="1:8" ht="15">
      <c r="A16" s="38" t="s">
        <v>14</v>
      </c>
      <c r="B16" s="164">
        <v>11</v>
      </c>
      <c r="C16" s="57">
        <v>0.5789473684210527</v>
      </c>
      <c r="D16" s="56">
        <v>3</v>
      </c>
      <c r="E16" s="56">
        <v>3</v>
      </c>
      <c r="F16" s="56">
        <v>4</v>
      </c>
      <c r="G16" s="56">
        <v>1</v>
      </c>
      <c r="H16" s="56">
        <v>0</v>
      </c>
    </row>
    <row r="17" spans="1:8" ht="15">
      <c r="A17" s="38" t="s">
        <v>228</v>
      </c>
      <c r="B17" s="164">
        <v>1500</v>
      </c>
      <c r="C17" s="57">
        <v>0.6195786864931846</v>
      </c>
      <c r="D17" s="56">
        <v>258</v>
      </c>
      <c r="E17" s="56">
        <v>315</v>
      </c>
      <c r="F17" s="56">
        <v>400</v>
      </c>
      <c r="G17" s="56">
        <v>285</v>
      </c>
      <c r="H17" s="56">
        <v>126</v>
      </c>
    </row>
    <row r="18" spans="1:8" ht="15">
      <c r="A18" s="38" t="s">
        <v>229</v>
      </c>
      <c r="B18" s="164">
        <v>133</v>
      </c>
      <c r="C18" s="57">
        <v>0.6855670103092784</v>
      </c>
      <c r="D18" s="56">
        <v>33</v>
      </c>
      <c r="E18" s="56">
        <v>31</v>
      </c>
      <c r="F18" s="56">
        <v>31</v>
      </c>
      <c r="G18" s="56">
        <v>17</v>
      </c>
      <c r="H18" s="56">
        <v>19</v>
      </c>
    </row>
    <row r="19" spans="1:8" ht="15">
      <c r="A19" s="38" t="s">
        <v>230</v>
      </c>
      <c r="B19" s="164">
        <v>217</v>
      </c>
      <c r="C19" s="57">
        <v>0.5358024691358024</v>
      </c>
      <c r="D19" s="56">
        <v>58</v>
      </c>
      <c r="E19" s="56">
        <v>49</v>
      </c>
      <c r="F19" s="56">
        <v>50</v>
      </c>
      <c r="G19" s="56">
        <v>29</v>
      </c>
      <c r="H19" s="56">
        <v>29</v>
      </c>
    </row>
    <row r="20" spans="1:8" ht="15">
      <c r="A20" s="38" t="s">
        <v>231</v>
      </c>
      <c r="B20" s="164">
        <v>32</v>
      </c>
      <c r="C20" s="57">
        <v>0.64</v>
      </c>
      <c r="D20" s="56">
        <v>12</v>
      </c>
      <c r="E20" s="56">
        <v>2</v>
      </c>
      <c r="F20" s="56">
        <v>9</v>
      </c>
      <c r="G20" s="56">
        <v>5</v>
      </c>
      <c r="H20" s="56">
        <v>4</v>
      </c>
    </row>
    <row r="21" spans="1:8" ht="15">
      <c r="A21" s="38" t="s">
        <v>232</v>
      </c>
      <c r="B21" s="164">
        <v>125</v>
      </c>
      <c r="C21" s="57">
        <v>0.8278145695364238</v>
      </c>
      <c r="D21" s="56">
        <v>34</v>
      </c>
      <c r="E21" s="56">
        <v>24</v>
      </c>
      <c r="F21" s="56">
        <v>32</v>
      </c>
      <c r="G21" s="56">
        <v>12</v>
      </c>
      <c r="H21" s="56">
        <v>21</v>
      </c>
    </row>
    <row r="22" spans="1:8" ht="15">
      <c r="A22" s="38"/>
      <c r="B22" s="164"/>
      <c r="C22" s="57"/>
      <c r="D22" s="56"/>
      <c r="E22" s="56"/>
      <c r="F22" s="56"/>
      <c r="G22" s="56"/>
      <c r="H22" s="56"/>
    </row>
    <row r="23" spans="1:8" ht="15">
      <c r="A23" s="38" t="s">
        <v>16</v>
      </c>
      <c r="B23" s="164">
        <v>381</v>
      </c>
      <c r="C23" s="57">
        <v>0.3031026252983294</v>
      </c>
      <c r="D23" s="56">
        <v>55</v>
      </c>
      <c r="E23" s="56">
        <v>90</v>
      </c>
      <c r="F23" s="56">
        <v>138</v>
      </c>
      <c r="G23" s="56">
        <v>52</v>
      </c>
      <c r="H23" s="56">
        <v>41</v>
      </c>
    </row>
    <row r="24" spans="1:8" ht="15">
      <c r="A24" s="38" t="s">
        <v>17</v>
      </c>
      <c r="B24" s="164">
        <v>749</v>
      </c>
      <c r="C24" s="57">
        <v>0.48012820512820514</v>
      </c>
      <c r="D24" s="56">
        <v>147</v>
      </c>
      <c r="E24" s="56">
        <v>193</v>
      </c>
      <c r="F24" s="56">
        <v>255</v>
      </c>
      <c r="G24" s="56">
        <v>100</v>
      </c>
      <c r="H24" s="56">
        <v>48</v>
      </c>
    </row>
    <row r="25" spans="1:8" ht="15">
      <c r="A25" s="38" t="s">
        <v>20</v>
      </c>
      <c r="B25" s="164">
        <v>862</v>
      </c>
      <c r="C25" s="57">
        <v>0.7800904977375566</v>
      </c>
      <c r="D25" s="56">
        <v>119</v>
      </c>
      <c r="E25" s="56">
        <v>134</v>
      </c>
      <c r="F25" s="56">
        <v>264</v>
      </c>
      <c r="G25" s="56">
        <v>192</v>
      </c>
      <c r="H25" s="56">
        <v>142</v>
      </c>
    </row>
    <row r="26" spans="1:8" ht="15">
      <c r="A26" s="38"/>
      <c r="B26" s="164"/>
      <c r="C26" s="57"/>
      <c r="D26" s="56"/>
      <c r="E26" s="56"/>
      <c r="F26" s="56"/>
      <c r="G26" s="56"/>
      <c r="H26" s="56"/>
    </row>
    <row r="27" spans="1:8" ht="15">
      <c r="A27" s="38" t="s">
        <v>21</v>
      </c>
      <c r="B27" s="164">
        <v>7</v>
      </c>
      <c r="C27" s="57">
        <v>0.5833333333333334</v>
      </c>
      <c r="D27" s="56">
        <v>4</v>
      </c>
      <c r="E27" s="56">
        <v>2</v>
      </c>
      <c r="F27" s="56">
        <v>1</v>
      </c>
      <c r="G27" s="56">
        <v>0</v>
      </c>
      <c r="H27" s="56">
        <v>0</v>
      </c>
    </row>
    <row r="28" spans="1:8" ht="15">
      <c r="A28" s="38" t="s">
        <v>22</v>
      </c>
      <c r="B28" s="164">
        <v>35</v>
      </c>
      <c r="C28" s="57">
        <v>0.6730769230769231</v>
      </c>
      <c r="D28" s="56">
        <v>7</v>
      </c>
      <c r="E28" s="56">
        <v>8</v>
      </c>
      <c r="F28" s="56">
        <v>14</v>
      </c>
      <c r="G28" s="56">
        <v>4</v>
      </c>
      <c r="H28" s="56">
        <v>1</v>
      </c>
    </row>
    <row r="29" spans="1:8" ht="15">
      <c r="A29" s="38" t="s">
        <v>23</v>
      </c>
      <c r="B29" s="164">
        <v>216</v>
      </c>
      <c r="C29" s="57">
        <v>0.4605543710021322</v>
      </c>
      <c r="D29" s="56">
        <v>21</v>
      </c>
      <c r="E29" s="56">
        <v>70</v>
      </c>
      <c r="F29" s="56">
        <v>107</v>
      </c>
      <c r="G29" s="56">
        <v>11</v>
      </c>
      <c r="H29" s="56">
        <v>0</v>
      </c>
    </row>
    <row r="30" spans="1:8" ht="15">
      <c r="A30" s="38" t="s">
        <v>24</v>
      </c>
      <c r="B30" s="164">
        <v>278</v>
      </c>
      <c r="C30" s="57">
        <v>0.43573667711598746</v>
      </c>
      <c r="D30" s="56">
        <v>31</v>
      </c>
      <c r="E30" s="56">
        <v>105</v>
      </c>
      <c r="F30" s="56">
        <v>106</v>
      </c>
      <c r="G30" s="56">
        <v>28</v>
      </c>
      <c r="H30" s="56">
        <v>6</v>
      </c>
    </row>
    <row r="31" spans="1:8" ht="15">
      <c r="A31" s="38" t="s">
        <v>25</v>
      </c>
      <c r="B31" s="164">
        <v>146</v>
      </c>
      <c r="C31" s="57">
        <v>0.33181818181818185</v>
      </c>
      <c r="D31" s="56">
        <v>19</v>
      </c>
      <c r="E31" s="56">
        <v>59</v>
      </c>
      <c r="F31" s="56">
        <v>57</v>
      </c>
      <c r="G31" s="56">
        <v>7</v>
      </c>
      <c r="H31" s="56">
        <v>4</v>
      </c>
    </row>
    <row r="32" spans="1:8" ht="15">
      <c r="A32" s="38" t="s">
        <v>37</v>
      </c>
      <c r="B32" s="164">
        <v>2</v>
      </c>
      <c r="C32" s="57">
        <v>0.11764705882352941</v>
      </c>
      <c r="D32" s="56">
        <v>0</v>
      </c>
      <c r="E32" s="56">
        <v>2</v>
      </c>
      <c r="F32" s="56">
        <v>0</v>
      </c>
      <c r="G32" s="56">
        <v>0</v>
      </c>
      <c r="H32" s="56">
        <v>0</v>
      </c>
    </row>
    <row r="33" spans="1:8" ht="15">
      <c r="A33" s="38"/>
      <c r="B33" s="164"/>
      <c r="C33" s="57"/>
      <c r="D33" s="56"/>
      <c r="E33" s="56"/>
      <c r="F33" s="56"/>
      <c r="G33" s="56"/>
      <c r="H33" s="56"/>
    </row>
    <row r="34" spans="1:8" ht="15">
      <c r="A34" s="38" t="s">
        <v>26</v>
      </c>
      <c r="B34" s="164">
        <v>268</v>
      </c>
      <c r="C34" s="57">
        <v>0.8903654485049833</v>
      </c>
      <c r="D34" s="56">
        <v>36</v>
      </c>
      <c r="E34" s="56">
        <v>62</v>
      </c>
      <c r="F34" s="56">
        <v>108</v>
      </c>
      <c r="G34" s="56">
        <v>53</v>
      </c>
      <c r="H34" s="56">
        <v>6</v>
      </c>
    </row>
    <row r="35" spans="1:8" ht="15">
      <c r="A35" s="38" t="s">
        <v>32</v>
      </c>
      <c r="B35" s="164">
        <v>23</v>
      </c>
      <c r="C35" s="57">
        <v>0.9583333333333334</v>
      </c>
      <c r="D35" s="56">
        <v>10</v>
      </c>
      <c r="E35" s="56">
        <v>5</v>
      </c>
      <c r="F35" s="56">
        <v>8</v>
      </c>
      <c r="G35" s="164">
        <v>0</v>
      </c>
      <c r="H35" s="164">
        <v>0</v>
      </c>
    </row>
    <row r="36" spans="1:8" ht="15">
      <c r="A36" s="38"/>
      <c r="B36" s="164"/>
      <c r="C36" s="57"/>
      <c r="D36" s="56"/>
      <c r="E36" s="56"/>
      <c r="F36" s="56"/>
      <c r="G36" s="56"/>
      <c r="H36" s="56"/>
    </row>
    <row r="37" spans="1:8" ht="15">
      <c r="A37" s="38" t="s">
        <v>233</v>
      </c>
      <c r="B37" s="164">
        <v>293</v>
      </c>
      <c r="C37" s="57">
        <v>0.28895463510848124</v>
      </c>
      <c r="D37" s="56">
        <v>42</v>
      </c>
      <c r="E37" s="56">
        <v>48</v>
      </c>
      <c r="F37" s="56">
        <v>90</v>
      </c>
      <c r="G37" s="56">
        <v>91</v>
      </c>
      <c r="H37" s="56">
        <v>22</v>
      </c>
    </row>
    <row r="38" spans="1:8" ht="15">
      <c r="A38" s="38" t="s">
        <v>234</v>
      </c>
      <c r="B38" s="164">
        <v>9</v>
      </c>
      <c r="C38" s="57">
        <v>0.20930232558139536</v>
      </c>
      <c r="D38" s="56">
        <v>0</v>
      </c>
      <c r="E38" s="56">
        <v>1</v>
      </c>
      <c r="F38" s="56">
        <v>5</v>
      </c>
      <c r="G38" s="56">
        <v>3</v>
      </c>
      <c r="H38" s="56">
        <v>0</v>
      </c>
    </row>
    <row r="39" spans="1:8" ht="15">
      <c r="A39" s="38" t="s">
        <v>35</v>
      </c>
      <c r="B39" s="164">
        <v>183</v>
      </c>
      <c r="C39" s="57">
        <v>0.3485714285714286</v>
      </c>
      <c r="D39" s="56">
        <v>72</v>
      </c>
      <c r="E39" s="56">
        <v>51</v>
      </c>
      <c r="F39" s="56">
        <v>55</v>
      </c>
      <c r="G39" s="56">
        <v>3</v>
      </c>
      <c r="H39" s="56">
        <v>2</v>
      </c>
    </row>
    <row r="40" spans="1:8" ht="15">
      <c r="A40" s="38"/>
      <c r="B40" s="164"/>
      <c r="C40" s="57"/>
      <c r="D40" s="56"/>
      <c r="E40" s="56"/>
      <c r="F40" s="56"/>
      <c r="G40" s="56"/>
      <c r="H40" s="56"/>
    </row>
    <row r="41" spans="1:8" ht="15">
      <c r="A41" s="183" t="s">
        <v>44</v>
      </c>
      <c r="B41" s="184">
        <v>6120</v>
      </c>
      <c r="C41" s="70">
        <v>0.4704435390883235</v>
      </c>
      <c r="D41" s="185">
        <v>1066</v>
      </c>
      <c r="E41" s="185">
        <v>1443</v>
      </c>
      <c r="F41" s="185">
        <v>1991</v>
      </c>
      <c r="G41" s="185">
        <v>968</v>
      </c>
      <c r="H41" s="185">
        <v>482</v>
      </c>
    </row>
    <row r="42" spans="1:8" ht="15">
      <c r="A42" s="166" t="s">
        <v>85</v>
      </c>
      <c r="B42" s="42">
        <f>(B41/$B41)</f>
        <v>1</v>
      </c>
      <c r="C42" s="129"/>
      <c r="D42" s="125">
        <f>(D41/$B41)</f>
        <v>0.1741830065359477</v>
      </c>
      <c r="E42" s="125">
        <f>(E41/$B41)</f>
        <v>0.2357843137254902</v>
      </c>
      <c r="F42" s="125">
        <f>(F41/$B41)</f>
        <v>0.3253267973856209</v>
      </c>
      <c r="G42" s="125">
        <f>(G41/$B41)</f>
        <v>0.15816993464052287</v>
      </c>
      <c r="H42" s="125">
        <f>(H41/$B41)</f>
        <v>0.07875816993464052</v>
      </c>
    </row>
    <row r="43" spans="1:8" ht="15">
      <c r="A43" s="38"/>
      <c r="B43" s="38"/>
      <c r="C43" s="38"/>
      <c r="D43" s="38"/>
      <c r="E43" s="38"/>
      <c r="F43" s="38"/>
      <c r="G43" s="38"/>
      <c r="H43" s="38"/>
    </row>
    <row r="44" spans="1:8" ht="15">
      <c r="A44" s="38"/>
      <c r="B44" s="38"/>
      <c r="C44" s="38"/>
      <c r="D44" s="38"/>
      <c r="E44" s="38"/>
      <c r="F44" s="38"/>
      <c r="G44" s="38"/>
      <c r="H44" s="38"/>
    </row>
    <row r="45" spans="1:8" ht="15">
      <c r="A45" s="38"/>
      <c r="B45" s="38"/>
      <c r="C45" s="38"/>
      <c r="D45" s="38"/>
      <c r="E45" s="38"/>
      <c r="F45" s="38"/>
      <c r="G45" s="38"/>
      <c r="H45" s="38"/>
    </row>
    <row r="46" spans="1:8" ht="15">
      <c r="A46" s="38"/>
      <c r="B46" s="38"/>
      <c r="C46" s="38"/>
      <c r="D46" s="38"/>
      <c r="E46" s="38"/>
      <c r="F46" s="38"/>
      <c r="G46" s="38"/>
      <c r="H46" s="38"/>
    </row>
    <row r="47" spans="1:8" ht="15">
      <c r="A47" s="38"/>
      <c r="B47" s="38"/>
      <c r="C47" s="38"/>
      <c r="D47" s="38"/>
      <c r="E47" s="38"/>
      <c r="F47" s="38"/>
      <c r="G47" s="38"/>
      <c r="H47" s="3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57421875" style="19" customWidth="1"/>
    <col min="2" max="2" width="11.00390625" style="19" customWidth="1"/>
    <col min="3" max="3" width="11.28125" style="19" customWidth="1"/>
    <col min="4" max="19" width="9.140625" style="19" customWidth="1"/>
  </cols>
  <sheetData>
    <row r="1" ht="15">
      <c r="A1" s="37" t="s">
        <v>243</v>
      </c>
    </row>
    <row r="2" ht="15">
      <c r="A2" s="37" t="s">
        <v>279</v>
      </c>
    </row>
    <row r="3" ht="15">
      <c r="A3" s="37"/>
    </row>
    <row r="4" ht="15">
      <c r="A4" s="17" t="s">
        <v>90</v>
      </c>
    </row>
    <row r="5" spans="1:8" ht="15">
      <c r="A5" s="14"/>
      <c r="B5" s="14"/>
      <c r="C5" s="16" t="s">
        <v>241</v>
      </c>
      <c r="D5" s="91"/>
      <c r="E5" s="91"/>
      <c r="F5" s="14" t="s">
        <v>151</v>
      </c>
      <c r="G5" s="91"/>
      <c r="H5" s="91"/>
    </row>
    <row r="6" spans="1:8" ht="15">
      <c r="A6" s="5" t="s">
        <v>70</v>
      </c>
      <c r="B6" s="7" t="s">
        <v>71</v>
      </c>
      <c r="C6" s="7" t="s">
        <v>242</v>
      </c>
      <c r="D6" s="44" t="s">
        <v>73</v>
      </c>
      <c r="E6" s="44" t="s">
        <v>74</v>
      </c>
      <c r="F6" s="44" t="s">
        <v>75</v>
      </c>
      <c r="G6" s="44" t="s">
        <v>77</v>
      </c>
      <c r="H6" s="44" t="s">
        <v>238</v>
      </c>
    </row>
    <row r="7" spans="1:8" ht="15">
      <c r="A7" s="19" t="s">
        <v>4</v>
      </c>
      <c r="B7" s="45">
        <v>1</v>
      </c>
      <c r="C7" s="113">
        <v>1</v>
      </c>
      <c r="D7" s="45">
        <v>1</v>
      </c>
      <c r="E7" s="45">
        <v>0</v>
      </c>
      <c r="F7" s="45">
        <v>0</v>
      </c>
      <c r="G7" s="45">
        <v>0</v>
      </c>
      <c r="H7" s="45">
        <v>0</v>
      </c>
    </row>
    <row r="8" spans="1:8" ht="15">
      <c r="A8" s="19" t="s">
        <v>5</v>
      </c>
      <c r="B8" s="93">
        <v>1106</v>
      </c>
      <c r="C8" s="57">
        <v>0.6869565217391305</v>
      </c>
      <c r="D8" s="45">
        <v>124</v>
      </c>
      <c r="E8" s="45">
        <v>390</v>
      </c>
      <c r="F8" s="45">
        <v>456</v>
      </c>
      <c r="G8" s="45">
        <v>109</v>
      </c>
      <c r="H8" s="45">
        <v>20</v>
      </c>
    </row>
    <row r="9" spans="1:8" ht="15">
      <c r="A9" s="19" t="s">
        <v>6</v>
      </c>
      <c r="B9" s="93">
        <v>327</v>
      </c>
      <c r="C9" s="57">
        <v>0.7975609756097561</v>
      </c>
      <c r="D9" s="45">
        <v>43</v>
      </c>
      <c r="E9" s="45">
        <v>92</v>
      </c>
      <c r="F9" s="45">
        <v>131</v>
      </c>
      <c r="G9" s="45">
        <v>42</v>
      </c>
      <c r="H9" s="45">
        <v>17</v>
      </c>
    </row>
    <row r="10" spans="1:8" ht="15">
      <c r="A10" s="19" t="s">
        <v>7</v>
      </c>
      <c r="B10" s="93">
        <v>11</v>
      </c>
      <c r="C10" s="57">
        <v>0.6875</v>
      </c>
      <c r="D10" s="45">
        <v>2</v>
      </c>
      <c r="E10" s="45">
        <v>4</v>
      </c>
      <c r="F10" s="45">
        <v>5</v>
      </c>
      <c r="G10" s="45">
        <v>0</v>
      </c>
      <c r="H10" s="45">
        <v>0</v>
      </c>
    </row>
    <row r="11" spans="1:8" ht="15">
      <c r="A11" s="19" t="s">
        <v>9</v>
      </c>
      <c r="B11" s="93">
        <v>118</v>
      </c>
      <c r="C11" s="57">
        <v>0.7972972972972973</v>
      </c>
      <c r="D11" s="45">
        <v>33</v>
      </c>
      <c r="E11" s="45">
        <v>34</v>
      </c>
      <c r="F11" s="45">
        <v>50</v>
      </c>
      <c r="G11" s="45">
        <v>0</v>
      </c>
      <c r="H11" s="45">
        <v>1</v>
      </c>
    </row>
    <row r="12" spans="1:8" ht="15">
      <c r="A12" s="19" t="s">
        <v>10</v>
      </c>
      <c r="B12" s="93">
        <v>7</v>
      </c>
      <c r="C12" s="57">
        <v>0.7</v>
      </c>
      <c r="D12" s="45">
        <v>6</v>
      </c>
      <c r="E12" s="45">
        <v>1</v>
      </c>
      <c r="F12" s="45">
        <v>0</v>
      </c>
      <c r="G12" s="45">
        <v>0</v>
      </c>
      <c r="H12" s="45">
        <v>0</v>
      </c>
    </row>
    <row r="13" spans="1:8" ht="15">
      <c r="A13" s="19" t="s">
        <v>11</v>
      </c>
      <c r="B13" s="93">
        <v>24</v>
      </c>
      <c r="C13" s="57">
        <v>0.6857142857142857</v>
      </c>
      <c r="D13" s="45">
        <v>10</v>
      </c>
      <c r="E13" s="45">
        <v>11</v>
      </c>
      <c r="F13" s="45">
        <v>2</v>
      </c>
      <c r="G13" s="45">
        <v>1</v>
      </c>
      <c r="H13" s="45">
        <v>0</v>
      </c>
    </row>
    <row r="14" spans="1:8" ht="15">
      <c r="A14" s="19" t="s">
        <v>13</v>
      </c>
      <c r="B14" s="93">
        <v>64</v>
      </c>
      <c r="C14" s="57">
        <v>0.8205128205128205</v>
      </c>
      <c r="D14" s="45">
        <v>12</v>
      </c>
      <c r="E14" s="45">
        <v>31</v>
      </c>
      <c r="F14" s="45">
        <v>17</v>
      </c>
      <c r="G14" s="45">
        <v>4</v>
      </c>
      <c r="H14" s="45">
        <v>0</v>
      </c>
    </row>
    <row r="15" spans="2:8" ht="15">
      <c r="B15" s="93"/>
      <c r="C15" s="57"/>
      <c r="D15" s="45"/>
      <c r="E15" s="45"/>
      <c r="F15" s="45"/>
      <c r="G15" s="45"/>
      <c r="H15" s="45"/>
    </row>
    <row r="16" spans="1:8" ht="15">
      <c r="A16" s="19" t="s">
        <v>14</v>
      </c>
      <c r="B16" s="93">
        <v>8</v>
      </c>
      <c r="C16" s="57">
        <v>0.42105263157894735</v>
      </c>
      <c r="D16" s="45">
        <v>3</v>
      </c>
      <c r="E16" s="45">
        <v>2</v>
      </c>
      <c r="F16" s="45">
        <v>1</v>
      </c>
      <c r="G16" s="45">
        <v>2</v>
      </c>
      <c r="H16" s="45">
        <v>0</v>
      </c>
    </row>
    <row r="17" spans="1:8" ht="15">
      <c r="A17" s="19" t="s">
        <v>228</v>
      </c>
      <c r="B17" s="93">
        <v>921</v>
      </c>
      <c r="C17" s="57">
        <v>0.38042131350681535</v>
      </c>
      <c r="D17" s="45">
        <v>161</v>
      </c>
      <c r="E17" s="45">
        <v>239</v>
      </c>
      <c r="F17" s="45">
        <v>273</v>
      </c>
      <c r="G17" s="45">
        <v>162</v>
      </c>
      <c r="H17" s="45">
        <v>58</v>
      </c>
    </row>
    <row r="18" spans="1:8" ht="15">
      <c r="A18" s="19" t="s">
        <v>229</v>
      </c>
      <c r="B18" s="93">
        <v>61</v>
      </c>
      <c r="C18" s="57">
        <v>0.31443298969072164</v>
      </c>
      <c r="D18" s="45">
        <v>13</v>
      </c>
      <c r="E18" s="45">
        <v>17</v>
      </c>
      <c r="F18" s="45">
        <v>19</v>
      </c>
      <c r="G18" s="45">
        <v>6</v>
      </c>
      <c r="H18" s="45">
        <v>6</v>
      </c>
    </row>
    <row r="19" spans="1:8" ht="15">
      <c r="A19" s="19" t="s">
        <v>230</v>
      </c>
      <c r="B19" s="93">
        <v>188</v>
      </c>
      <c r="C19" s="57">
        <v>0.4641975308641975</v>
      </c>
      <c r="D19" s="45">
        <v>44</v>
      </c>
      <c r="E19" s="45">
        <v>53</v>
      </c>
      <c r="F19" s="45">
        <v>60</v>
      </c>
      <c r="G19" s="45">
        <v>20</v>
      </c>
      <c r="H19" s="45">
        <v>11</v>
      </c>
    </row>
    <row r="20" spans="1:8" ht="15">
      <c r="A20" s="19" t="s">
        <v>231</v>
      </c>
      <c r="B20" s="93">
        <v>18</v>
      </c>
      <c r="C20" s="57">
        <v>0.36</v>
      </c>
      <c r="D20" s="45">
        <v>5</v>
      </c>
      <c r="E20" s="45">
        <v>5</v>
      </c>
      <c r="F20" s="45">
        <v>5</v>
      </c>
      <c r="G20" s="45">
        <v>2</v>
      </c>
      <c r="H20" s="45">
        <v>1</v>
      </c>
    </row>
    <row r="21" spans="1:8" ht="15">
      <c r="A21" s="19" t="s">
        <v>232</v>
      </c>
      <c r="B21" s="93">
        <v>26</v>
      </c>
      <c r="C21" s="57">
        <v>0.17218543046357615</v>
      </c>
      <c r="D21" s="45">
        <v>7</v>
      </c>
      <c r="E21" s="45">
        <v>6</v>
      </c>
      <c r="F21" s="45">
        <v>6</v>
      </c>
      <c r="G21" s="45">
        <v>4</v>
      </c>
      <c r="H21" s="45">
        <v>2</v>
      </c>
    </row>
    <row r="22" spans="2:8" ht="15">
      <c r="B22" s="93"/>
      <c r="C22" s="57"/>
      <c r="D22" s="45"/>
      <c r="E22" s="45"/>
      <c r="F22" s="45"/>
      <c r="G22" s="45"/>
      <c r="H22" s="45"/>
    </row>
    <row r="23" spans="1:8" ht="15">
      <c r="A23" s="19" t="s">
        <v>16</v>
      </c>
      <c r="B23" s="93">
        <v>876</v>
      </c>
      <c r="C23" s="57">
        <v>0.6968973747016707</v>
      </c>
      <c r="D23" s="45">
        <v>187</v>
      </c>
      <c r="E23" s="45">
        <v>251</v>
      </c>
      <c r="F23" s="45">
        <v>302</v>
      </c>
      <c r="G23" s="45">
        <v>102</v>
      </c>
      <c r="H23" s="45">
        <v>33</v>
      </c>
    </row>
    <row r="24" spans="1:8" ht="15">
      <c r="A24" s="19" t="s">
        <v>17</v>
      </c>
      <c r="B24" s="93">
        <v>811</v>
      </c>
      <c r="C24" s="57">
        <v>0.5198717948717949</v>
      </c>
      <c r="D24" s="45">
        <v>183</v>
      </c>
      <c r="E24" s="45">
        <v>243</v>
      </c>
      <c r="F24" s="45">
        <v>274</v>
      </c>
      <c r="G24" s="45">
        <v>81</v>
      </c>
      <c r="H24" s="45">
        <v>25</v>
      </c>
    </row>
    <row r="25" spans="1:8" ht="15">
      <c r="A25" s="19" t="s">
        <v>20</v>
      </c>
      <c r="B25" s="93">
        <v>243</v>
      </c>
      <c r="C25" s="57">
        <v>0.21990950226244343</v>
      </c>
      <c r="D25" s="45">
        <v>44</v>
      </c>
      <c r="E25" s="45">
        <v>47</v>
      </c>
      <c r="F25" s="45">
        <v>86</v>
      </c>
      <c r="G25" s="45">
        <v>46</v>
      </c>
      <c r="H25" s="45">
        <v>19</v>
      </c>
    </row>
    <row r="26" spans="2:8" ht="15">
      <c r="B26" s="93"/>
      <c r="C26" s="57"/>
      <c r="D26" s="45"/>
      <c r="E26" s="45"/>
      <c r="F26" s="45"/>
      <c r="G26" s="45"/>
      <c r="H26" s="45"/>
    </row>
    <row r="27" spans="1:8" ht="15">
      <c r="A27" s="19" t="s">
        <v>21</v>
      </c>
      <c r="B27" s="93">
        <v>5</v>
      </c>
      <c r="C27" s="57">
        <v>0.4166666666666667</v>
      </c>
      <c r="D27" s="45">
        <v>2</v>
      </c>
      <c r="E27" s="45">
        <v>3</v>
      </c>
      <c r="F27" s="45">
        <v>0</v>
      </c>
      <c r="G27" s="45">
        <v>0</v>
      </c>
      <c r="H27" s="45">
        <v>0</v>
      </c>
    </row>
    <row r="28" spans="1:8" ht="15">
      <c r="A28" s="19" t="s">
        <v>22</v>
      </c>
      <c r="B28" s="93">
        <v>17</v>
      </c>
      <c r="C28" s="57">
        <v>0.3269230769230769</v>
      </c>
      <c r="D28" s="45">
        <v>6</v>
      </c>
      <c r="E28" s="45">
        <v>4</v>
      </c>
      <c r="F28" s="45">
        <v>6</v>
      </c>
      <c r="G28" s="45">
        <v>1</v>
      </c>
      <c r="H28" s="45">
        <v>0</v>
      </c>
    </row>
    <row r="29" spans="1:8" ht="15">
      <c r="A29" s="19" t="s">
        <v>23</v>
      </c>
      <c r="B29" s="93">
        <v>253</v>
      </c>
      <c r="C29" s="57">
        <v>0.5394456289978679</v>
      </c>
      <c r="D29" s="45">
        <v>20</v>
      </c>
      <c r="E29" s="45">
        <v>113</v>
      </c>
      <c r="F29" s="45">
        <v>112</v>
      </c>
      <c r="G29" s="45">
        <v>6</v>
      </c>
      <c r="H29" s="45">
        <v>0</v>
      </c>
    </row>
    <row r="30" spans="1:8" ht="15">
      <c r="A30" s="19" t="s">
        <v>24</v>
      </c>
      <c r="B30" s="93">
        <v>360</v>
      </c>
      <c r="C30" s="57">
        <v>0.5642633228840125</v>
      </c>
      <c r="D30" s="45">
        <v>38</v>
      </c>
      <c r="E30" s="45">
        <v>131</v>
      </c>
      <c r="F30" s="45">
        <v>138</v>
      </c>
      <c r="G30" s="45">
        <v>41</v>
      </c>
      <c r="H30" s="45">
        <v>11</v>
      </c>
    </row>
    <row r="31" spans="1:8" ht="15">
      <c r="A31" s="19" t="s">
        <v>25</v>
      </c>
      <c r="B31" s="93">
        <v>294</v>
      </c>
      <c r="C31" s="57">
        <v>0.6681818181818182</v>
      </c>
      <c r="D31" s="45">
        <v>50</v>
      </c>
      <c r="E31" s="45">
        <v>135</v>
      </c>
      <c r="F31" s="45">
        <v>99</v>
      </c>
      <c r="G31" s="45">
        <v>8</v>
      </c>
      <c r="H31" s="45">
        <v>0</v>
      </c>
    </row>
    <row r="32" spans="1:8" ht="15">
      <c r="A32" s="19" t="s">
        <v>37</v>
      </c>
      <c r="B32" s="93">
        <v>15</v>
      </c>
      <c r="C32" s="57">
        <v>0.8823529411764706</v>
      </c>
      <c r="D32" s="45">
        <v>1</v>
      </c>
      <c r="E32" s="45">
        <v>4</v>
      </c>
      <c r="F32" s="45">
        <v>8</v>
      </c>
      <c r="G32" s="45">
        <v>2</v>
      </c>
      <c r="H32" s="45">
        <v>0</v>
      </c>
    </row>
    <row r="33" spans="2:8" ht="15">
      <c r="B33" s="93"/>
      <c r="C33" s="57"/>
      <c r="D33" s="45"/>
      <c r="E33" s="45"/>
      <c r="F33" s="45"/>
      <c r="G33" s="45"/>
      <c r="H33" s="45"/>
    </row>
    <row r="34" spans="1:8" ht="15">
      <c r="A34" s="19" t="s">
        <v>26</v>
      </c>
      <c r="B34" s="93">
        <v>33</v>
      </c>
      <c r="C34" s="57">
        <v>0.10963455149501661</v>
      </c>
      <c r="D34" s="45">
        <v>3</v>
      </c>
      <c r="E34" s="45">
        <v>7</v>
      </c>
      <c r="F34" s="45">
        <v>18</v>
      </c>
      <c r="G34" s="45">
        <v>5</v>
      </c>
      <c r="H34" s="45">
        <v>0</v>
      </c>
    </row>
    <row r="35" spans="1:8" ht="15">
      <c r="A35" s="19" t="s">
        <v>32</v>
      </c>
      <c r="B35" s="93">
        <v>1</v>
      </c>
      <c r="C35" s="57">
        <v>0.041666666666666664</v>
      </c>
      <c r="D35" s="45">
        <v>0</v>
      </c>
      <c r="E35" s="45">
        <v>1</v>
      </c>
      <c r="F35" s="45">
        <v>0</v>
      </c>
      <c r="G35" s="45">
        <v>0</v>
      </c>
      <c r="H35" s="45">
        <v>0</v>
      </c>
    </row>
    <row r="36" spans="2:8" ht="15">
      <c r="B36" s="93"/>
      <c r="C36" s="57"/>
      <c r="D36" s="45"/>
      <c r="E36" s="45"/>
      <c r="F36" s="45"/>
      <c r="G36" s="45"/>
      <c r="H36" s="45"/>
    </row>
    <row r="37" spans="1:8" ht="15">
      <c r="A37" s="19" t="s">
        <v>233</v>
      </c>
      <c r="B37" s="93">
        <v>721</v>
      </c>
      <c r="C37" s="57">
        <v>0.7110453648915187</v>
      </c>
      <c r="D37" s="45">
        <v>79</v>
      </c>
      <c r="E37" s="45">
        <v>147</v>
      </c>
      <c r="F37" s="45">
        <v>255</v>
      </c>
      <c r="G37" s="45">
        <v>206</v>
      </c>
      <c r="H37" s="45">
        <v>33</v>
      </c>
    </row>
    <row r="38" spans="1:8" ht="15">
      <c r="A38" s="19" t="s">
        <v>234</v>
      </c>
      <c r="B38" s="93">
        <v>34</v>
      </c>
      <c r="C38" s="57">
        <v>0.7906976744186046</v>
      </c>
      <c r="D38" s="45">
        <v>4</v>
      </c>
      <c r="E38" s="45">
        <v>7</v>
      </c>
      <c r="F38" s="45">
        <v>19</v>
      </c>
      <c r="G38" s="45">
        <v>4</v>
      </c>
      <c r="H38" s="45">
        <v>0</v>
      </c>
    </row>
    <row r="39" spans="1:8" ht="15">
      <c r="A39" s="19" t="s">
        <v>35</v>
      </c>
      <c r="B39" s="93">
        <v>342</v>
      </c>
      <c r="C39" s="57">
        <v>0.6514285714285715</v>
      </c>
      <c r="D39" s="45">
        <v>115</v>
      </c>
      <c r="E39" s="45">
        <v>120</v>
      </c>
      <c r="F39" s="45">
        <v>99</v>
      </c>
      <c r="G39" s="45">
        <v>7</v>
      </c>
      <c r="H39" s="45">
        <v>0</v>
      </c>
    </row>
    <row r="40" spans="2:8" ht="15">
      <c r="B40" s="93"/>
      <c r="C40" s="57"/>
      <c r="D40" s="45"/>
      <c r="E40" s="45"/>
      <c r="F40" s="45"/>
      <c r="G40" s="45"/>
      <c r="H40" s="45"/>
    </row>
    <row r="41" spans="1:8" ht="15">
      <c r="A41" s="91" t="s">
        <v>44</v>
      </c>
      <c r="B41" s="184">
        <v>6885</v>
      </c>
      <c r="C41" s="70">
        <v>0.5295564609116765</v>
      </c>
      <c r="D41" s="156">
        <v>1196</v>
      </c>
      <c r="E41" s="156">
        <v>2098</v>
      </c>
      <c r="F41" s="156">
        <v>2441</v>
      </c>
      <c r="G41" s="156">
        <v>861</v>
      </c>
      <c r="H41" s="156">
        <v>237</v>
      </c>
    </row>
    <row r="42" spans="1:8" ht="15">
      <c r="A42" s="9" t="s">
        <v>85</v>
      </c>
      <c r="B42" s="155">
        <f>(B41/$B41)</f>
        <v>1</v>
      </c>
      <c r="C42" s="155"/>
      <c r="D42" s="155">
        <f>(D41/$B41)</f>
        <v>0.1737109658678286</v>
      </c>
      <c r="E42" s="155">
        <f>(E41/$B41)</f>
        <v>0.304720406681191</v>
      </c>
      <c r="F42" s="155">
        <f>(F41/$B41)</f>
        <v>0.3545388525780683</v>
      </c>
      <c r="G42" s="155">
        <f>(G41/$B41)</f>
        <v>0.12505446623093683</v>
      </c>
      <c r="H42" s="155">
        <f>(H41/$B41)</f>
        <v>0.03442265795206972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8515625" style="19" customWidth="1"/>
    <col min="2" max="2" width="11.00390625" style="45" customWidth="1"/>
    <col min="3" max="3" width="10.7109375" style="55" customWidth="1"/>
    <col min="4" max="4" width="10.8515625" style="55" customWidth="1"/>
    <col min="5" max="8" width="9.140625" style="45" customWidth="1"/>
    <col min="9" max="15" width="9.140625" style="19" customWidth="1"/>
  </cols>
  <sheetData>
    <row r="1" ht="15">
      <c r="A1" s="37" t="s">
        <v>244</v>
      </c>
    </row>
    <row r="2" ht="15">
      <c r="A2" s="37" t="s">
        <v>279</v>
      </c>
    </row>
    <row r="4" ht="15">
      <c r="A4" s="17" t="s">
        <v>0</v>
      </c>
    </row>
    <row r="5" spans="1:8" ht="15">
      <c r="A5" s="14"/>
      <c r="B5" s="16" t="s">
        <v>93</v>
      </c>
      <c r="C5" s="208" t="s">
        <v>245</v>
      </c>
      <c r="D5" s="208"/>
      <c r="E5" s="51" t="s">
        <v>264</v>
      </c>
      <c r="F5" s="51"/>
      <c r="G5" s="51" t="s">
        <v>265</v>
      </c>
      <c r="H5" s="16"/>
    </row>
    <row r="6" spans="1:8" ht="15">
      <c r="A6" s="5" t="s">
        <v>70</v>
      </c>
      <c r="B6" s="7" t="s">
        <v>71</v>
      </c>
      <c r="C6" s="209" t="s">
        <v>96</v>
      </c>
      <c r="D6" s="209" t="s">
        <v>97</v>
      </c>
      <c r="E6" s="7" t="s">
        <v>96</v>
      </c>
      <c r="F6" s="7" t="s">
        <v>97</v>
      </c>
      <c r="G6" s="7" t="s">
        <v>96</v>
      </c>
      <c r="H6" s="7" t="s">
        <v>97</v>
      </c>
    </row>
    <row r="7" spans="1:8" ht="15">
      <c r="A7" s="19" t="s">
        <v>4</v>
      </c>
      <c r="B7" s="154">
        <v>1</v>
      </c>
      <c r="C7" s="210">
        <v>0</v>
      </c>
      <c r="D7" s="55">
        <v>100</v>
      </c>
      <c r="E7" s="45" t="s">
        <v>45</v>
      </c>
      <c r="F7" s="45">
        <v>100</v>
      </c>
      <c r="G7" s="45" t="s">
        <v>45</v>
      </c>
      <c r="H7" s="45">
        <v>100</v>
      </c>
    </row>
    <row r="8" spans="1:8" ht="15">
      <c r="A8" s="19" t="s">
        <v>5</v>
      </c>
      <c r="B8" s="154">
        <v>1610</v>
      </c>
      <c r="C8" s="211">
        <v>31.30434782608696</v>
      </c>
      <c r="D8" s="211">
        <v>68.69565217391305</v>
      </c>
      <c r="E8" s="186">
        <v>13.690476190476192</v>
      </c>
      <c r="F8" s="186">
        <v>11.211573236889691</v>
      </c>
      <c r="G8" s="186">
        <v>83.33333333333334</v>
      </c>
      <c r="H8" s="55">
        <v>87.70343580470163</v>
      </c>
    </row>
    <row r="9" spans="1:8" ht="15">
      <c r="A9" s="19" t="s">
        <v>6</v>
      </c>
      <c r="B9" s="154">
        <v>410</v>
      </c>
      <c r="C9" s="211">
        <v>20.243902439024392</v>
      </c>
      <c r="D9" s="211">
        <v>79.75609756097562</v>
      </c>
      <c r="E9" s="186">
        <v>15.66265060240964</v>
      </c>
      <c r="F9" s="186">
        <v>13.149847094801222</v>
      </c>
      <c r="G9" s="186">
        <v>87.95180722891565</v>
      </c>
      <c r="H9" s="55">
        <v>81.34556574923548</v>
      </c>
    </row>
    <row r="10" spans="1:8" ht="15">
      <c r="A10" s="19" t="s">
        <v>7</v>
      </c>
      <c r="B10" s="154">
        <v>16</v>
      </c>
      <c r="C10" s="211">
        <v>31.25</v>
      </c>
      <c r="D10" s="211">
        <v>68.75</v>
      </c>
      <c r="E10" s="186">
        <v>0</v>
      </c>
      <c r="F10" s="186">
        <v>18.181818181818183</v>
      </c>
      <c r="G10" s="186">
        <v>100</v>
      </c>
      <c r="H10" s="55">
        <v>100</v>
      </c>
    </row>
    <row r="11" spans="1:8" ht="15">
      <c r="A11" s="19" t="s">
        <v>9</v>
      </c>
      <c r="B11" s="154">
        <v>148</v>
      </c>
      <c r="C11" s="211">
        <v>20.27027027027027</v>
      </c>
      <c r="D11" s="211">
        <v>79.72972972972973</v>
      </c>
      <c r="E11" s="186">
        <v>46.666666666666664</v>
      </c>
      <c r="F11" s="186">
        <v>27.966101694915253</v>
      </c>
      <c r="G11" s="186">
        <v>86.66666666666667</v>
      </c>
      <c r="H11" s="55">
        <v>99.15254237288136</v>
      </c>
    </row>
    <row r="12" spans="1:8" ht="15">
      <c r="A12" s="19" t="s">
        <v>10</v>
      </c>
      <c r="B12" s="154">
        <v>10</v>
      </c>
      <c r="C12" s="211">
        <v>30</v>
      </c>
      <c r="D12" s="211">
        <v>70</v>
      </c>
      <c r="E12" s="186">
        <v>33.33333333333333</v>
      </c>
      <c r="F12" s="186">
        <v>85.71428571428571</v>
      </c>
      <c r="G12" s="186">
        <v>100</v>
      </c>
      <c r="H12" s="55">
        <v>100</v>
      </c>
    </row>
    <row r="13" spans="1:8" ht="15">
      <c r="A13" s="19" t="s">
        <v>11</v>
      </c>
      <c r="B13" s="154">
        <v>35</v>
      </c>
      <c r="C13" s="211">
        <v>31.428571428571427</v>
      </c>
      <c r="D13" s="211">
        <v>68.57142857142857</v>
      </c>
      <c r="E13" s="186">
        <v>54.54545454545454</v>
      </c>
      <c r="F13" s="186">
        <v>41.66666666666667</v>
      </c>
      <c r="G13" s="186">
        <v>90.9090909090909</v>
      </c>
      <c r="H13" s="55">
        <v>95.83333333333334</v>
      </c>
    </row>
    <row r="14" spans="1:8" ht="15">
      <c r="A14" s="19" t="s">
        <v>13</v>
      </c>
      <c r="B14" s="154">
        <v>78</v>
      </c>
      <c r="C14" s="211">
        <v>17.94871794871795</v>
      </c>
      <c r="D14" s="211">
        <v>82.05128205128204</v>
      </c>
      <c r="E14" s="186">
        <v>14.285714285714285</v>
      </c>
      <c r="F14" s="186">
        <v>18.75</v>
      </c>
      <c r="G14" s="186">
        <v>100</v>
      </c>
      <c r="H14" s="55">
        <v>93.75</v>
      </c>
    </row>
    <row r="15" spans="2:8" ht="15">
      <c r="B15" s="20"/>
      <c r="C15" s="211"/>
      <c r="D15" s="211"/>
      <c r="E15" s="186"/>
      <c r="F15" s="186"/>
      <c r="G15" s="186"/>
      <c r="H15" s="186"/>
    </row>
    <row r="16" spans="1:8" ht="15">
      <c r="A16" s="19" t="s">
        <v>14</v>
      </c>
      <c r="B16" s="154">
        <v>19</v>
      </c>
      <c r="C16" s="211">
        <v>57.89473684210527</v>
      </c>
      <c r="D16" s="211">
        <v>42.10526315789473</v>
      </c>
      <c r="E16" s="186">
        <v>27.27272727272727</v>
      </c>
      <c r="F16" s="186">
        <v>37.5</v>
      </c>
      <c r="G16" s="186">
        <v>90.9090909090909</v>
      </c>
      <c r="H16" s="55">
        <v>75</v>
      </c>
    </row>
    <row r="17" spans="1:8" ht="15">
      <c r="A17" s="19" t="s">
        <v>228</v>
      </c>
      <c r="B17" s="154">
        <v>2421</v>
      </c>
      <c r="C17" s="211">
        <v>61.957868649318456</v>
      </c>
      <c r="D17" s="211">
        <v>38.04213135068154</v>
      </c>
      <c r="E17" s="186">
        <v>17.2</v>
      </c>
      <c r="F17" s="186">
        <v>17.48099891422367</v>
      </c>
      <c r="G17" s="186">
        <v>64.86666666666666</v>
      </c>
      <c r="H17" s="55">
        <v>73.0727470141151</v>
      </c>
    </row>
    <row r="18" spans="1:8" ht="15">
      <c r="A18" s="19" t="s">
        <v>229</v>
      </c>
      <c r="B18" s="154">
        <v>194</v>
      </c>
      <c r="C18" s="211">
        <v>68.55670103092784</v>
      </c>
      <c r="D18" s="211">
        <v>31.443298969072163</v>
      </c>
      <c r="E18" s="186">
        <v>24.81203007518797</v>
      </c>
      <c r="F18" s="186">
        <v>21.311475409836063</v>
      </c>
      <c r="G18" s="186">
        <v>71.42857142857143</v>
      </c>
      <c r="H18" s="55">
        <v>80.32786885245902</v>
      </c>
    </row>
    <row r="19" spans="1:8" ht="15">
      <c r="A19" s="19" t="s">
        <v>230</v>
      </c>
      <c r="B19" s="154">
        <v>405</v>
      </c>
      <c r="C19" s="211">
        <v>53.58024691358024</v>
      </c>
      <c r="D19" s="211">
        <v>46.41975308641975</v>
      </c>
      <c r="E19" s="186">
        <v>26.72811059907834</v>
      </c>
      <c r="F19" s="186">
        <v>23.404255319148938</v>
      </c>
      <c r="G19" s="186">
        <v>72.35023041474655</v>
      </c>
      <c r="H19" s="55">
        <v>83.51063829787235</v>
      </c>
    </row>
    <row r="20" spans="1:8" ht="15">
      <c r="A20" s="19" t="s">
        <v>231</v>
      </c>
      <c r="B20" s="154">
        <v>50</v>
      </c>
      <c r="C20" s="211">
        <v>64</v>
      </c>
      <c r="D20" s="211">
        <v>36</v>
      </c>
      <c r="E20" s="186">
        <v>37.5</v>
      </c>
      <c r="F20" s="186">
        <v>27.77777777777778</v>
      </c>
      <c r="G20" s="186">
        <v>71.875</v>
      </c>
      <c r="H20" s="55">
        <v>83.33333333333334</v>
      </c>
    </row>
    <row r="21" spans="1:8" ht="15">
      <c r="A21" s="19" t="s">
        <v>232</v>
      </c>
      <c r="B21" s="154">
        <v>151</v>
      </c>
      <c r="C21" s="211">
        <v>82.78145695364239</v>
      </c>
      <c r="D21" s="211">
        <v>17.218543046357617</v>
      </c>
      <c r="E21" s="186">
        <v>27.2</v>
      </c>
      <c r="F21" s="186">
        <v>26.923076923076923</v>
      </c>
      <c r="G21" s="186">
        <v>72</v>
      </c>
      <c r="H21" s="55">
        <v>73.07692307692307</v>
      </c>
    </row>
    <row r="22" spans="2:8" ht="15">
      <c r="B22" s="20"/>
      <c r="C22" s="211"/>
      <c r="D22" s="211"/>
      <c r="E22" s="186"/>
      <c r="F22" s="186"/>
      <c r="G22" s="186"/>
      <c r="H22" s="55"/>
    </row>
    <row r="23" spans="1:8" ht="15">
      <c r="A23" s="19" t="s">
        <v>16</v>
      </c>
      <c r="B23" s="154">
        <v>1257</v>
      </c>
      <c r="C23" s="211">
        <v>30.310262529832936</v>
      </c>
      <c r="D23" s="211">
        <v>69.68973747016707</v>
      </c>
      <c r="E23" s="186">
        <v>14.435695538057743</v>
      </c>
      <c r="F23" s="186">
        <v>21.34703196347032</v>
      </c>
      <c r="G23" s="186">
        <v>74.2782152230971</v>
      </c>
      <c r="H23" s="55">
        <v>84.47488584474885</v>
      </c>
    </row>
    <row r="24" spans="1:8" ht="15">
      <c r="A24" s="19" t="s">
        <v>17</v>
      </c>
      <c r="B24" s="154">
        <v>1560</v>
      </c>
      <c r="C24" s="211">
        <v>48.01282051282051</v>
      </c>
      <c r="D24" s="211">
        <v>51.98717948717949</v>
      </c>
      <c r="E24" s="186">
        <v>19.626168224299064</v>
      </c>
      <c r="F24" s="186">
        <v>22.564734895191123</v>
      </c>
      <c r="G24" s="186">
        <v>79.43925233644859</v>
      </c>
      <c r="H24" s="55">
        <v>86.31319358816276</v>
      </c>
    </row>
    <row r="25" spans="1:8" ht="15">
      <c r="A25" s="19" t="s">
        <v>20</v>
      </c>
      <c r="B25" s="154">
        <v>1105</v>
      </c>
      <c r="C25" s="211">
        <v>78.00904977375566</v>
      </c>
      <c r="D25" s="211">
        <v>21.990950226244344</v>
      </c>
      <c r="E25" s="186">
        <v>13.805104408352667</v>
      </c>
      <c r="F25" s="186">
        <v>18.106995884773664</v>
      </c>
      <c r="G25" s="186">
        <v>59.976798143851504</v>
      </c>
      <c r="H25" s="55">
        <v>72.8395061728395</v>
      </c>
    </row>
    <row r="26" spans="2:8" ht="15">
      <c r="B26" s="20"/>
      <c r="C26" s="211"/>
      <c r="D26" s="211"/>
      <c r="E26" s="186"/>
      <c r="F26" s="186"/>
      <c r="G26" s="186"/>
      <c r="H26" s="55"/>
    </row>
    <row r="27" spans="1:8" ht="15">
      <c r="A27" s="19" t="s">
        <v>21</v>
      </c>
      <c r="B27" s="154">
        <v>12</v>
      </c>
      <c r="C27" s="211">
        <v>58.333333333333336</v>
      </c>
      <c r="D27" s="211">
        <v>41.66666666666667</v>
      </c>
      <c r="E27" s="186">
        <v>57.14285714285714</v>
      </c>
      <c r="F27" s="186">
        <v>40</v>
      </c>
      <c r="G27" s="186">
        <v>100</v>
      </c>
      <c r="H27" s="55">
        <v>100</v>
      </c>
    </row>
    <row r="28" spans="1:8" ht="15">
      <c r="A28" s="19" t="s">
        <v>22</v>
      </c>
      <c r="B28" s="154">
        <v>52</v>
      </c>
      <c r="C28" s="211">
        <v>67.3076923076923</v>
      </c>
      <c r="D28" s="211">
        <v>32.69230769230769</v>
      </c>
      <c r="E28" s="186">
        <v>20</v>
      </c>
      <c r="F28" s="186">
        <v>35.294117647058826</v>
      </c>
      <c r="G28" s="186">
        <v>82.85714285714286</v>
      </c>
      <c r="H28" s="55">
        <v>94.11764705882352</v>
      </c>
    </row>
    <row r="29" spans="1:8" ht="15">
      <c r="A29" s="19" t="s">
        <v>23</v>
      </c>
      <c r="B29" s="154">
        <v>469</v>
      </c>
      <c r="C29" s="211">
        <v>46.05543710021322</v>
      </c>
      <c r="D29" s="211">
        <v>53.94456289978679</v>
      </c>
      <c r="E29" s="186">
        <v>9.722222222222223</v>
      </c>
      <c r="F29" s="186">
        <v>7.905138339920949</v>
      </c>
      <c r="G29" s="186">
        <v>91.66666666666666</v>
      </c>
      <c r="H29" s="55">
        <v>96.83794466403161</v>
      </c>
    </row>
    <row r="30" spans="1:8" ht="15">
      <c r="A30" s="19" t="s">
        <v>24</v>
      </c>
      <c r="B30" s="154">
        <v>638</v>
      </c>
      <c r="C30" s="211">
        <v>43.573667711598745</v>
      </c>
      <c r="D30" s="211">
        <v>56.42633228840125</v>
      </c>
      <c r="E30" s="186">
        <v>11.151079136690647</v>
      </c>
      <c r="F30" s="186">
        <v>10.555555555555555</v>
      </c>
      <c r="G30" s="186">
        <v>87.05035971223022</v>
      </c>
      <c r="H30" s="55">
        <v>85.27777777777777</v>
      </c>
    </row>
    <row r="31" spans="1:8" ht="15">
      <c r="A31" s="19" t="s">
        <v>25</v>
      </c>
      <c r="B31" s="154">
        <v>440</v>
      </c>
      <c r="C31" s="211">
        <v>33.18181818181819</v>
      </c>
      <c r="D31" s="211">
        <v>66.81818181818183</v>
      </c>
      <c r="E31" s="186">
        <v>13.013698630136986</v>
      </c>
      <c r="F31" s="186">
        <v>17.006802721088434</v>
      </c>
      <c r="G31" s="186">
        <v>92.46575342465754</v>
      </c>
      <c r="H31" s="55">
        <v>96.5986394557823</v>
      </c>
    </row>
    <row r="32" spans="1:8" ht="15">
      <c r="A32" s="19" t="s">
        <v>37</v>
      </c>
      <c r="B32" s="154">
        <v>17</v>
      </c>
      <c r="C32" s="211">
        <v>11.76470588235294</v>
      </c>
      <c r="D32" s="211">
        <v>88.23529411764706</v>
      </c>
      <c r="E32" s="186">
        <v>0</v>
      </c>
      <c r="F32" s="186">
        <v>6.666666666666667</v>
      </c>
      <c r="G32" s="186">
        <v>100</v>
      </c>
      <c r="H32" s="55">
        <v>86.66666666666667</v>
      </c>
    </row>
    <row r="33" spans="2:8" ht="15">
      <c r="B33" s="20"/>
      <c r="C33" s="211"/>
      <c r="D33" s="211"/>
      <c r="E33" s="186"/>
      <c r="F33" s="186"/>
      <c r="G33" s="186"/>
      <c r="H33" s="55"/>
    </row>
    <row r="34" spans="1:8" ht="15">
      <c r="A34" s="19" t="s">
        <v>26</v>
      </c>
      <c r="B34" s="154">
        <v>301</v>
      </c>
      <c r="C34" s="211">
        <v>89.03654485049833</v>
      </c>
      <c r="D34" s="211">
        <v>10.96345514950166</v>
      </c>
      <c r="E34" s="186">
        <v>13.432835820895523</v>
      </c>
      <c r="F34" s="186">
        <v>9.090909090909092</v>
      </c>
      <c r="G34" s="186">
        <v>76.86567164179104</v>
      </c>
      <c r="H34" s="55">
        <v>84.84848484848484</v>
      </c>
    </row>
    <row r="35" spans="1:8" ht="15">
      <c r="A35" s="19" t="s">
        <v>32</v>
      </c>
      <c r="B35" s="154">
        <v>24</v>
      </c>
      <c r="C35" s="211">
        <v>95.83333333333334</v>
      </c>
      <c r="D35" s="211">
        <v>4.166666666666666</v>
      </c>
      <c r="E35" s="186">
        <v>43.47826086956522</v>
      </c>
      <c r="F35" s="186">
        <v>0</v>
      </c>
      <c r="G35" s="186">
        <v>100</v>
      </c>
      <c r="H35" s="55">
        <v>100</v>
      </c>
    </row>
    <row r="36" spans="2:8" ht="15">
      <c r="B36" s="20"/>
      <c r="C36" s="211"/>
      <c r="D36" s="211"/>
      <c r="E36" s="186"/>
      <c r="F36" s="186"/>
      <c r="G36" s="186"/>
      <c r="H36" s="55"/>
    </row>
    <row r="37" spans="1:8" ht="15">
      <c r="A37" s="19" t="s">
        <v>233</v>
      </c>
      <c r="B37" s="154">
        <v>1014</v>
      </c>
      <c r="C37" s="211">
        <v>28.895463510848124</v>
      </c>
      <c r="D37" s="211">
        <v>71.10453648915187</v>
      </c>
      <c r="E37" s="186">
        <v>14.334470989761092</v>
      </c>
      <c r="F37" s="186">
        <v>10.957004160887656</v>
      </c>
      <c r="G37" s="186">
        <v>61.43344709897611</v>
      </c>
      <c r="H37" s="55">
        <v>66.7128987517337</v>
      </c>
    </row>
    <row r="38" spans="1:8" ht="15">
      <c r="A38" s="19" t="s">
        <v>234</v>
      </c>
      <c r="B38" s="154">
        <v>43</v>
      </c>
      <c r="C38" s="211">
        <v>20.930232558139537</v>
      </c>
      <c r="D38" s="211">
        <v>79.06976744186046</v>
      </c>
      <c r="E38" s="186">
        <v>0</v>
      </c>
      <c r="F38" s="186">
        <v>11.76470588235294</v>
      </c>
      <c r="G38" s="186">
        <v>66.66666666666666</v>
      </c>
      <c r="H38" s="55">
        <v>88.23529411764706</v>
      </c>
    </row>
    <row r="39" spans="1:8" ht="15">
      <c r="A39" s="19" t="s">
        <v>35</v>
      </c>
      <c r="B39" s="154">
        <v>525</v>
      </c>
      <c r="C39" s="211">
        <v>34.85714285714286</v>
      </c>
      <c r="D39" s="211">
        <v>65.14285714285715</v>
      </c>
      <c r="E39" s="186">
        <v>39.34426229508197</v>
      </c>
      <c r="F39" s="186">
        <v>33.62573099415205</v>
      </c>
      <c r="G39" s="186">
        <v>97.26775956284153</v>
      </c>
      <c r="H39" s="55">
        <v>97.6608187134503</v>
      </c>
    </row>
    <row r="40" spans="2:8" ht="15">
      <c r="B40" s="20"/>
      <c r="C40" s="211"/>
      <c r="D40" s="211"/>
      <c r="E40" s="186"/>
      <c r="F40" s="186"/>
      <c r="G40" s="186"/>
      <c r="H40" s="55"/>
    </row>
    <row r="41" spans="1:8" ht="15">
      <c r="A41" s="18" t="s">
        <v>44</v>
      </c>
      <c r="B41" s="153">
        <f>SUM(B7:B39)</f>
        <v>13005</v>
      </c>
      <c r="C41" s="221">
        <v>47.04435390883235</v>
      </c>
      <c r="D41" s="221">
        <v>52.95564609116765</v>
      </c>
      <c r="E41" s="187">
        <v>17</v>
      </c>
      <c r="F41" s="187">
        <v>17</v>
      </c>
      <c r="G41" s="187">
        <v>74</v>
      </c>
      <c r="H41" s="54">
        <v>83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2" max="2" width="10.7109375" style="0" customWidth="1"/>
    <col min="3" max="3" width="11.57421875" style="0" customWidth="1"/>
    <col min="4" max="4" width="10.7109375" style="0" customWidth="1"/>
    <col min="5" max="5" width="11.8515625" style="0" customWidth="1"/>
    <col min="6" max="6" width="11.421875" style="0" customWidth="1"/>
    <col min="7" max="7" width="11.8515625" style="0" customWidth="1"/>
    <col min="8" max="33" width="10.7109375" style="0" customWidth="1"/>
  </cols>
  <sheetData>
    <row r="1" spans="1:7" ht="15">
      <c r="A1" s="43" t="s">
        <v>246</v>
      </c>
      <c r="B1" s="3"/>
      <c r="C1" s="3"/>
      <c r="D1" s="3"/>
      <c r="E1" s="3"/>
      <c r="F1" s="3"/>
      <c r="G1" s="3"/>
    </row>
    <row r="2" spans="1:7" ht="15.75">
      <c r="A2" s="188"/>
      <c r="B2" s="157" t="s">
        <v>282</v>
      </c>
      <c r="C2" s="3"/>
      <c r="D2" s="3"/>
      <c r="E2" s="3"/>
      <c r="F2" s="3"/>
      <c r="G2" s="3"/>
    </row>
    <row r="3" spans="1:7" ht="15">
      <c r="B3" s="3"/>
      <c r="C3" s="3"/>
      <c r="D3" s="3"/>
      <c r="E3" s="3"/>
      <c r="F3" s="3"/>
      <c r="G3" s="3"/>
    </row>
    <row r="4" spans="1:7" ht="15">
      <c r="A4" s="124" t="s">
        <v>247</v>
      </c>
      <c r="B4" s="7"/>
      <c r="C4" s="7"/>
      <c r="D4" s="7"/>
      <c r="E4" s="7"/>
      <c r="F4" s="7" t="s">
        <v>69</v>
      </c>
      <c r="G4" s="7" t="s">
        <v>69</v>
      </c>
    </row>
    <row r="5" spans="1:7" ht="15">
      <c r="A5" s="103" t="s">
        <v>72</v>
      </c>
      <c r="B5" s="104" t="s">
        <v>93</v>
      </c>
      <c r="C5" s="104"/>
      <c r="D5" s="104" t="s">
        <v>96</v>
      </c>
      <c r="E5" s="104"/>
      <c r="F5" s="104" t="s">
        <v>97</v>
      </c>
      <c r="G5" s="18"/>
    </row>
    <row r="6" spans="1:7" ht="15">
      <c r="A6" s="103" t="s">
        <v>128</v>
      </c>
      <c r="B6" s="105" t="s">
        <v>69</v>
      </c>
      <c r="C6" s="105" t="s">
        <v>98</v>
      </c>
      <c r="D6" s="105" t="s">
        <v>69</v>
      </c>
      <c r="E6" s="105" t="s">
        <v>98</v>
      </c>
      <c r="F6" s="105" t="s">
        <v>69</v>
      </c>
      <c r="G6" s="105" t="s">
        <v>98</v>
      </c>
    </row>
    <row r="7" spans="1:7" ht="15">
      <c r="A7" s="103" t="s">
        <v>129</v>
      </c>
      <c r="B7" s="105" t="s">
        <v>69</v>
      </c>
      <c r="C7" s="105" t="s">
        <v>1</v>
      </c>
      <c r="D7" s="105" t="s">
        <v>69</v>
      </c>
      <c r="E7" s="105" t="s">
        <v>1</v>
      </c>
      <c r="F7" s="105" t="s">
        <v>69</v>
      </c>
      <c r="G7" s="105" t="s">
        <v>1</v>
      </c>
    </row>
    <row r="8" spans="1:7" ht="15">
      <c r="A8" s="104" t="s">
        <v>99</v>
      </c>
      <c r="B8" s="106" t="s">
        <v>100</v>
      </c>
      <c r="C8" s="106"/>
      <c r="D8" s="106" t="s">
        <v>100</v>
      </c>
      <c r="E8" s="106"/>
      <c r="F8" s="106" t="s">
        <v>100</v>
      </c>
      <c r="G8" s="106"/>
    </row>
    <row r="9" spans="1:7" ht="15">
      <c r="A9" s="89">
        <v>5</v>
      </c>
      <c r="B9" s="248">
        <v>13</v>
      </c>
      <c r="C9" s="253">
        <v>0.0015146219270651287</v>
      </c>
      <c r="D9" s="248">
        <v>11</v>
      </c>
      <c r="E9" s="253">
        <v>0.0028947368421052633</v>
      </c>
      <c r="F9" s="248">
        <v>2</v>
      </c>
      <c r="G9" s="253">
        <v>0.000418147606104955</v>
      </c>
    </row>
    <row r="10" spans="1:7" ht="15">
      <c r="A10" s="89">
        <v>4</v>
      </c>
      <c r="B10" s="248">
        <v>125</v>
      </c>
      <c r="C10" s="253">
        <v>0.016078294302691365</v>
      </c>
      <c r="D10" s="248">
        <v>92</v>
      </c>
      <c r="E10" s="253">
        <v>0.027105263157894736</v>
      </c>
      <c r="F10" s="248">
        <v>33</v>
      </c>
      <c r="G10" s="253">
        <v>0.007317583106836713</v>
      </c>
    </row>
    <row r="11" spans="1:7" ht="15">
      <c r="A11" s="89">
        <v>3</v>
      </c>
      <c r="B11" s="248">
        <v>759</v>
      </c>
      <c r="C11" s="253">
        <v>0.10450891296749389</v>
      </c>
      <c r="D11" s="248">
        <v>426</v>
      </c>
      <c r="E11" s="253">
        <v>0.13921052631578948</v>
      </c>
      <c r="F11" s="248">
        <v>333</v>
      </c>
      <c r="G11" s="253">
        <v>0.07693915952331173</v>
      </c>
    </row>
    <row r="12" spans="1:7" ht="15">
      <c r="A12" s="89">
        <v>2</v>
      </c>
      <c r="B12" s="248">
        <v>2477</v>
      </c>
      <c r="C12" s="253">
        <v>0.3931026447629034</v>
      </c>
      <c r="D12" s="248">
        <v>1148</v>
      </c>
      <c r="E12" s="253">
        <v>0.4413157894736842</v>
      </c>
      <c r="F12" s="248">
        <v>1329</v>
      </c>
      <c r="G12" s="253">
        <v>0.35479824378005437</v>
      </c>
    </row>
    <row r="13" spans="1:7" ht="15">
      <c r="A13" s="189">
        <v>1</v>
      </c>
      <c r="B13" s="248">
        <v>5209</v>
      </c>
      <c r="C13" s="254">
        <v>1</v>
      </c>
      <c r="D13" s="248">
        <v>2123</v>
      </c>
      <c r="E13" s="254">
        <v>1</v>
      </c>
      <c r="F13" s="248">
        <v>3086</v>
      </c>
      <c r="G13" s="254">
        <v>1</v>
      </c>
    </row>
    <row r="14" spans="1:7" ht="15">
      <c r="A14" s="91" t="s">
        <v>101</v>
      </c>
      <c r="B14" s="242">
        <v>8583</v>
      </c>
      <c r="C14" s="243"/>
      <c r="D14" s="242">
        <v>3800</v>
      </c>
      <c r="E14" s="243"/>
      <c r="F14" s="242">
        <v>4783</v>
      </c>
      <c r="G14" s="243"/>
    </row>
    <row r="15" spans="1:7" ht="15">
      <c r="A15" s="19" t="s">
        <v>102</v>
      </c>
      <c r="B15" s="244">
        <v>13005</v>
      </c>
      <c r="C15" s="245"/>
      <c r="D15" s="244">
        <v>6120</v>
      </c>
      <c r="E15" s="245"/>
      <c r="F15" s="244">
        <v>6885</v>
      </c>
      <c r="G15" s="245"/>
    </row>
    <row r="16" spans="1:7" ht="15">
      <c r="A16" s="9" t="s">
        <v>103</v>
      </c>
      <c r="B16" s="246">
        <v>1.5152044739601538</v>
      </c>
      <c r="C16" s="247"/>
      <c r="D16" s="246">
        <v>1.6105263157894736</v>
      </c>
      <c r="E16" s="247"/>
      <c r="F16" s="246">
        <v>1.4394731340163078</v>
      </c>
      <c r="G16" s="247"/>
    </row>
    <row r="17" spans="2:7" ht="15">
      <c r="B17" s="3"/>
      <c r="C17" s="3"/>
      <c r="D17" s="3"/>
      <c r="E17" s="3"/>
      <c r="F17" s="3"/>
      <c r="G17" s="3"/>
    </row>
    <row r="18" spans="2:7" ht="15"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s="43" t="s">
        <v>248</v>
      </c>
      <c r="B20" s="3"/>
      <c r="C20" s="3"/>
      <c r="D20" s="3"/>
      <c r="E20" s="3"/>
      <c r="F20" s="3"/>
      <c r="G20" s="3"/>
    </row>
    <row r="21" spans="1:7" ht="15.75">
      <c r="A21" s="188"/>
      <c r="B21" s="157" t="s">
        <v>282</v>
      </c>
      <c r="C21" s="3"/>
      <c r="D21" s="3"/>
      <c r="E21" s="3"/>
      <c r="F21" s="3"/>
      <c r="G21" s="3"/>
    </row>
    <row r="22" spans="1:7" ht="15">
      <c r="B22" s="3"/>
      <c r="C22" s="3"/>
      <c r="D22" s="3"/>
      <c r="E22" s="3"/>
      <c r="F22" s="3"/>
      <c r="G22" s="3"/>
    </row>
    <row r="23" spans="1:7" ht="15">
      <c r="A23" s="124" t="s">
        <v>249</v>
      </c>
      <c r="B23" s="7"/>
      <c r="C23" s="7"/>
      <c r="D23" s="7"/>
      <c r="E23" s="7"/>
      <c r="F23" s="7" t="s">
        <v>69</v>
      </c>
      <c r="G23" s="7" t="s">
        <v>69</v>
      </c>
    </row>
    <row r="24" spans="1:7" ht="15">
      <c r="A24" s="103" t="s">
        <v>72</v>
      </c>
      <c r="B24" s="104" t="s">
        <v>93</v>
      </c>
      <c r="C24" s="104"/>
      <c r="D24" s="104" t="s">
        <v>96</v>
      </c>
      <c r="E24" s="104"/>
      <c r="F24" s="104" t="s">
        <v>97</v>
      </c>
      <c r="G24" s="18"/>
    </row>
    <row r="25" spans="1:7" ht="15">
      <c r="A25" s="103" t="s">
        <v>128</v>
      </c>
      <c r="B25" s="105" t="s">
        <v>69</v>
      </c>
      <c r="C25" s="105" t="s">
        <v>98</v>
      </c>
      <c r="D25" s="105" t="s">
        <v>69</v>
      </c>
      <c r="E25" s="105" t="s">
        <v>98</v>
      </c>
      <c r="F25" s="105" t="s">
        <v>69</v>
      </c>
      <c r="G25" s="105" t="s">
        <v>98</v>
      </c>
    </row>
    <row r="26" spans="1:7" ht="15">
      <c r="A26" s="103" t="s">
        <v>129</v>
      </c>
      <c r="B26" s="105" t="s">
        <v>69</v>
      </c>
      <c r="C26" s="105" t="s">
        <v>1</v>
      </c>
      <c r="D26" s="105" t="s">
        <v>69</v>
      </c>
      <c r="E26" s="105" t="s">
        <v>1</v>
      </c>
      <c r="F26" s="105" t="s">
        <v>69</v>
      </c>
      <c r="G26" s="105" t="s">
        <v>1</v>
      </c>
    </row>
    <row r="27" spans="1:7" ht="15">
      <c r="A27" s="104" t="s">
        <v>99</v>
      </c>
      <c r="B27" s="106" t="s">
        <v>100</v>
      </c>
      <c r="C27" s="106"/>
      <c r="D27" s="106" t="s">
        <v>100</v>
      </c>
      <c r="E27" s="106"/>
      <c r="F27" s="106" t="s">
        <v>100</v>
      </c>
      <c r="G27" s="106"/>
    </row>
    <row r="28" spans="1:7" ht="15">
      <c r="A28" s="89">
        <v>4</v>
      </c>
      <c r="B28" s="248">
        <v>16</v>
      </c>
      <c r="C28" s="252">
        <v>0.0018641500640801585</v>
      </c>
      <c r="D28" s="248">
        <v>6</v>
      </c>
      <c r="E28" s="252">
        <v>0.0015789473684210526</v>
      </c>
      <c r="F28" s="248">
        <v>10</v>
      </c>
      <c r="G28" s="252">
        <v>0.0020907380305247754</v>
      </c>
    </row>
    <row r="29" spans="1:7" ht="15">
      <c r="A29" s="89">
        <v>3</v>
      </c>
      <c r="B29" s="248">
        <v>648</v>
      </c>
      <c r="C29" s="253">
        <v>0.07736222765932657</v>
      </c>
      <c r="D29" s="248">
        <v>359</v>
      </c>
      <c r="E29" s="253">
        <v>0.09605263157894736</v>
      </c>
      <c r="F29" s="248">
        <v>289</v>
      </c>
      <c r="G29" s="253">
        <v>0.06251306711269078</v>
      </c>
    </row>
    <row r="30" spans="1:7" ht="15">
      <c r="A30" s="89">
        <v>2</v>
      </c>
      <c r="B30" s="248">
        <v>2563</v>
      </c>
      <c r="C30" s="253">
        <v>0.37597576604916694</v>
      </c>
      <c r="D30" s="248">
        <v>1215</v>
      </c>
      <c r="E30" s="253">
        <v>0.41578947368421054</v>
      </c>
      <c r="F30" s="248">
        <v>1348</v>
      </c>
      <c r="G30" s="253">
        <v>0.3443445536274305</v>
      </c>
    </row>
    <row r="31" spans="1:7" ht="15">
      <c r="A31" s="189">
        <v>1</v>
      </c>
      <c r="B31" s="248">
        <v>5356</v>
      </c>
      <c r="C31" s="254">
        <v>1</v>
      </c>
      <c r="D31" s="248">
        <v>2220</v>
      </c>
      <c r="E31" s="254">
        <v>1</v>
      </c>
      <c r="F31" s="248">
        <v>3136</v>
      </c>
      <c r="G31" s="254">
        <v>1</v>
      </c>
    </row>
    <row r="32" spans="1:7" ht="15">
      <c r="A32" s="91" t="s">
        <v>101</v>
      </c>
      <c r="B32" s="242">
        <v>8583</v>
      </c>
      <c r="C32" s="243"/>
      <c r="D32" s="242">
        <v>3800</v>
      </c>
      <c r="E32" s="243"/>
      <c r="F32" s="242">
        <v>4783</v>
      </c>
      <c r="G32" s="243"/>
    </row>
    <row r="33" spans="1:7" ht="15">
      <c r="A33" s="19" t="s">
        <v>102</v>
      </c>
      <c r="B33" s="244">
        <v>12490</v>
      </c>
      <c r="C33" s="245"/>
      <c r="D33" s="244">
        <v>5751</v>
      </c>
      <c r="E33" s="245"/>
      <c r="F33" s="244">
        <v>6739</v>
      </c>
      <c r="G33" s="245"/>
    </row>
    <row r="34" spans="1:7" ht="15">
      <c r="A34" s="9" t="s">
        <v>103</v>
      </c>
      <c r="B34" s="246">
        <v>1.4552021437725737</v>
      </c>
      <c r="C34" s="247"/>
      <c r="D34" s="246">
        <v>1.513421052631579</v>
      </c>
      <c r="E34" s="247"/>
      <c r="F34" s="246">
        <v>1.408948358770646</v>
      </c>
      <c r="G34" s="247"/>
    </row>
    <row r="35" spans="2:7" ht="15">
      <c r="B35" s="3"/>
      <c r="C35" s="3"/>
      <c r="D35" s="3"/>
      <c r="E35" s="3"/>
      <c r="F35" s="3"/>
      <c r="G35" s="3"/>
    </row>
    <row r="36" spans="2:7" ht="15">
      <c r="B36" s="3"/>
      <c r="C36" s="3"/>
      <c r="D36" s="3"/>
      <c r="E36" s="3"/>
      <c r="F36" s="3"/>
      <c r="G36" s="3"/>
    </row>
    <row r="42" spans="1:7" ht="15">
      <c r="A42" s="43" t="s">
        <v>269</v>
      </c>
      <c r="B42" s="3"/>
      <c r="C42" s="3"/>
      <c r="D42" s="3"/>
      <c r="E42" s="3"/>
      <c r="F42" s="3"/>
      <c r="G42" s="3"/>
    </row>
    <row r="43" spans="1:7" ht="15.75">
      <c r="A43" s="188"/>
      <c r="B43" s="157" t="s">
        <v>280</v>
      </c>
      <c r="C43" s="3"/>
      <c r="D43" s="3"/>
      <c r="E43" s="3"/>
      <c r="F43" s="3"/>
      <c r="G43" s="3"/>
    </row>
    <row r="44" spans="1:7" ht="15">
      <c r="B44" s="3"/>
      <c r="C44" s="3"/>
      <c r="D44" s="3"/>
      <c r="E44" s="3"/>
      <c r="F44" s="3"/>
      <c r="G44" s="3"/>
    </row>
    <row r="45" spans="1:7" ht="15">
      <c r="A45" s="124" t="s">
        <v>247</v>
      </c>
      <c r="B45" s="7"/>
      <c r="C45" s="7"/>
      <c r="D45" s="7"/>
      <c r="E45" s="7"/>
      <c r="F45" s="7" t="s">
        <v>69</v>
      </c>
      <c r="G45" s="7" t="s">
        <v>69</v>
      </c>
    </row>
    <row r="46" spans="1:7" ht="15">
      <c r="A46" s="103" t="s">
        <v>72</v>
      </c>
      <c r="B46" s="104" t="s">
        <v>93</v>
      </c>
      <c r="C46" s="104"/>
      <c r="D46" s="104" t="s">
        <v>96</v>
      </c>
      <c r="E46" s="104"/>
      <c r="F46" s="104" t="s">
        <v>97</v>
      </c>
      <c r="G46" s="18"/>
    </row>
    <row r="47" spans="1:7" ht="15">
      <c r="A47" s="103" t="s">
        <v>70</v>
      </c>
      <c r="B47" s="105" t="s">
        <v>69</v>
      </c>
      <c r="C47" s="105" t="s">
        <v>98</v>
      </c>
      <c r="D47" s="105" t="s">
        <v>69</v>
      </c>
      <c r="E47" s="105" t="s">
        <v>98</v>
      </c>
      <c r="F47" s="105" t="s">
        <v>69</v>
      </c>
      <c r="G47" s="105" t="s">
        <v>98</v>
      </c>
    </row>
    <row r="48" spans="1:7" ht="15">
      <c r="A48" s="103" t="s">
        <v>250</v>
      </c>
      <c r="B48" s="105" t="s">
        <v>69</v>
      </c>
      <c r="C48" s="105" t="s">
        <v>1</v>
      </c>
      <c r="D48" s="105" t="s">
        <v>69</v>
      </c>
      <c r="E48" s="105" t="s">
        <v>1</v>
      </c>
      <c r="F48" s="105" t="s">
        <v>69</v>
      </c>
      <c r="G48" s="105" t="s">
        <v>1</v>
      </c>
    </row>
    <row r="49" spans="1:7" ht="15">
      <c r="A49" s="104" t="s">
        <v>266</v>
      </c>
      <c r="B49" s="106" t="s">
        <v>100</v>
      </c>
      <c r="C49" s="106"/>
      <c r="D49" s="106" t="s">
        <v>100</v>
      </c>
      <c r="E49" s="106"/>
      <c r="F49" s="106" t="s">
        <v>100</v>
      </c>
      <c r="G49" s="106"/>
    </row>
    <row r="50" spans="1:7" ht="15">
      <c r="A50" s="89">
        <v>5</v>
      </c>
      <c r="B50" s="248">
        <v>11</v>
      </c>
      <c r="C50" s="249">
        <v>0.001281603169055109</v>
      </c>
      <c r="D50" s="248">
        <v>10</v>
      </c>
      <c r="E50" s="249">
        <v>0.002631578947368421</v>
      </c>
      <c r="F50" s="248">
        <v>1</v>
      </c>
      <c r="G50" s="249">
        <v>0.0002090738030524775</v>
      </c>
    </row>
    <row r="51" spans="1:7" ht="15">
      <c r="A51" s="89">
        <v>4</v>
      </c>
      <c r="B51" s="248">
        <v>103</v>
      </c>
      <c r="C51" s="249">
        <v>0.013282069206571129</v>
      </c>
      <c r="D51" s="248">
        <v>75</v>
      </c>
      <c r="E51" s="249">
        <v>0.02236842105263158</v>
      </c>
      <c r="F51" s="248">
        <v>28</v>
      </c>
      <c r="G51" s="249">
        <v>0.006063140288521849</v>
      </c>
    </row>
    <row r="52" spans="1:7" ht="15">
      <c r="A52" s="89">
        <v>3</v>
      </c>
      <c r="B52" s="248">
        <v>547</v>
      </c>
      <c r="C52" s="249">
        <v>0.07701269952231155</v>
      </c>
      <c r="D52" s="248">
        <v>276</v>
      </c>
      <c r="E52" s="249">
        <v>0.095</v>
      </c>
      <c r="F52" s="248">
        <v>271</v>
      </c>
      <c r="G52" s="249">
        <v>0.06272214091574325</v>
      </c>
    </row>
    <row r="53" spans="1:7" ht="15">
      <c r="A53" s="89">
        <v>2</v>
      </c>
      <c r="B53" s="248">
        <v>1860</v>
      </c>
      <c r="C53" s="249">
        <v>0.29372014447163</v>
      </c>
      <c r="D53" s="248">
        <v>771</v>
      </c>
      <c r="E53" s="249">
        <v>0.29789473684210527</v>
      </c>
      <c r="F53" s="248">
        <v>1089</v>
      </c>
      <c r="G53" s="249">
        <v>0.29040351243989126</v>
      </c>
    </row>
    <row r="54" spans="1:7" ht="15">
      <c r="A54" s="189">
        <v>1</v>
      </c>
      <c r="B54" s="248">
        <v>4407</v>
      </c>
      <c r="C54" s="249">
        <v>0.8071769777467086</v>
      </c>
      <c r="D54" s="248">
        <v>1780</v>
      </c>
      <c r="E54" s="249">
        <v>0.7663157894736842</v>
      </c>
      <c r="F54" s="248">
        <v>2627</v>
      </c>
      <c r="G54" s="249">
        <v>0.8396403930587497</v>
      </c>
    </row>
    <row r="55" spans="1:7" ht="15">
      <c r="A55" s="189">
        <v>0</v>
      </c>
      <c r="B55" s="248">
        <v>1655</v>
      </c>
      <c r="C55" s="249">
        <v>1</v>
      </c>
      <c r="D55" s="248">
        <v>888</v>
      </c>
      <c r="E55" s="249">
        <v>1</v>
      </c>
      <c r="F55" s="248">
        <v>767</v>
      </c>
      <c r="G55" s="249">
        <v>1</v>
      </c>
    </row>
    <row r="56" spans="1:7" ht="15">
      <c r="A56" s="91" t="s">
        <v>101</v>
      </c>
      <c r="B56" s="242">
        <v>8583</v>
      </c>
      <c r="C56" s="243"/>
      <c r="D56" s="242">
        <v>3800</v>
      </c>
      <c r="E56" s="243"/>
      <c r="F56" s="242">
        <v>4783</v>
      </c>
      <c r="G56" s="243"/>
    </row>
    <row r="57" spans="1:7" ht="15">
      <c r="A57" s="19" t="s">
        <v>267</v>
      </c>
      <c r="B57" s="244">
        <v>10235</v>
      </c>
      <c r="C57" s="245"/>
      <c r="D57" s="244">
        <v>4500</v>
      </c>
      <c r="E57" s="245"/>
      <c r="F57" s="244">
        <v>5735</v>
      </c>
      <c r="G57" s="245"/>
    </row>
    <row r="58" spans="1:7" ht="15">
      <c r="A58" s="9" t="s">
        <v>268</v>
      </c>
      <c r="B58" s="246">
        <v>1.1924734941162765</v>
      </c>
      <c r="C58" s="247"/>
      <c r="D58" s="246">
        <v>1.1842105263157894</v>
      </c>
      <c r="E58" s="247"/>
      <c r="F58" s="246">
        <v>1.1990382605059586</v>
      </c>
      <c r="G58" s="247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1:7" ht="15">
      <c r="A62" s="43" t="s">
        <v>270</v>
      </c>
      <c r="B62" s="3"/>
      <c r="C62" s="3"/>
      <c r="D62" s="3"/>
      <c r="E62" s="3"/>
      <c r="F62" s="3"/>
      <c r="G62" s="3"/>
    </row>
    <row r="63" spans="1:7" ht="15.75">
      <c r="A63" s="188"/>
      <c r="B63" s="157" t="s">
        <v>280</v>
      </c>
      <c r="C63" s="3"/>
      <c r="D63" s="3"/>
      <c r="E63" s="3"/>
      <c r="F63" s="3"/>
      <c r="G63" s="3"/>
    </row>
    <row r="64" spans="1:7" ht="15">
      <c r="B64" s="3"/>
      <c r="C64" s="3"/>
      <c r="D64" s="3"/>
      <c r="E64" s="3"/>
      <c r="F64" s="3"/>
      <c r="G64" s="3"/>
    </row>
    <row r="65" spans="1:7" ht="15">
      <c r="A65" s="124" t="s">
        <v>249</v>
      </c>
      <c r="B65" s="7"/>
      <c r="C65" s="7"/>
      <c r="D65" s="7"/>
      <c r="E65" s="7"/>
      <c r="F65" s="7" t="s">
        <v>69</v>
      </c>
      <c r="G65" s="7" t="s">
        <v>69</v>
      </c>
    </row>
    <row r="66" spans="1:7" ht="15">
      <c r="A66" s="103" t="s">
        <v>72</v>
      </c>
      <c r="B66" s="104" t="s">
        <v>93</v>
      </c>
      <c r="C66" s="104"/>
      <c r="D66" s="104" t="s">
        <v>96</v>
      </c>
      <c r="E66" s="104"/>
      <c r="F66" s="104" t="s">
        <v>97</v>
      </c>
      <c r="G66" s="18"/>
    </row>
    <row r="67" spans="1:7" ht="15">
      <c r="A67" s="103" t="s">
        <v>70</v>
      </c>
      <c r="B67" s="105" t="s">
        <v>69</v>
      </c>
      <c r="C67" s="105" t="s">
        <v>98</v>
      </c>
      <c r="D67" s="105" t="s">
        <v>69</v>
      </c>
      <c r="E67" s="105" t="s">
        <v>98</v>
      </c>
      <c r="F67" s="105" t="s">
        <v>69</v>
      </c>
      <c r="G67" s="105" t="s">
        <v>98</v>
      </c>
    </row>
    <row r="68" spans="1:7" ht="15">
      <c r="A68" s="103" t="s">
        <v>250</v>
      </c>
      <c r="B68" s="105" t="s">
        <v>69</v>
      </c>
      <c r="C68" s="105" t="s">
        <v>1</v>
      </c>
      <c r="D68" s="105" t="s">
        <v>69</v>
      </c>
      <c r="E68" s="105" t="s">
        <v>1</v>
      </c>
      <c r="F68" s="105" t="s">
        <v>69</v>
      </c>
      <c r="G68" s="105" t="s">
        <v>1</v>
      </c>
    </row>
    <row r="69" spans="1:7" ht="15">
      <c r="A69" s="104" t="s">
        <v>266</v>
      </c>
      <c r="B69" s="106" t="s">
        <v>100</v>
      </c>
      <c r="C69" s="106"/>
      <c r="D69" s="106" t="s">
        <v>100</v>
      </c>
      <c r="E69" s="106"/>
      <c r="F69" s="106" t="s">
        <v>100</v>
      </c>
      <c r="G69" s="106"/>
    </row>
    <row r="70" spans="1:7" ht="15">
      <c r="A70" s="89">
        <v>4</v>
      </c>
      <c r="B70" s="248">
        <v>13</v>
      </c>
      <c r="C70" s="249">
        <v>0.0015146219270651287</v>
      </c>
      <c r="D70" s="248">
        <v>6</v>
      </c>
      <c r="E70" s="249">
        <v>0.0015789473684210526</v>
      </c>
      <c r="F70" s="248">
        <v>7</v>
      </c>
      <c r="G70" s="249">
        <v>0.0014635166213673428</v>
      </c>
    </row>
    <row r="71" spans="1:7" ht="15">
      <c r="A71" s="89">
        <v>3</v>
      </c>
      <c r="B71" s="248">
        <v>494</v>
      </c>
      <c r="C71" s="249">
        <v>0.05907025515554002</v>
      </c>
      <c r="D71" s="248">
        <v>251</v>
      </c>
      <c r="E71" s="249">
        <v>0.06763157894736842</v>
      </c>
      <c r="F71" s="248">
        <v>243</v>
      </c>
      <c r="G71" s="249">
        <v>0.05226845076311938</v>
      </c>
    </row>
    <row r="72" spans="1:7" ht="15">
      <c r="A72" s="89">
        <v>2</v>
      </c>
      <c r="B72" s="248">
        <v>1917</v>
      </c>
      <c r="C72" s="249">
        <v>0.282418734708144</v>
      </c>
      <c r="D72" s="248">
        <v>817</v>
      </c>
      <c r="E72" s="249">
        <v>0.2826315789473684</v>
      </c>
      <c r="F72" s="248">
        <v>1100</v>
      </c>
      <c r="G72" s="249">
        <v>0.28224963412084464</v>
      </c>
    </row>
    <row r="73" spans="1:7" ht="15">
      <c r="A73" s="189">
        <v>1</v>
      </c>
      <c r="B73" s="248">
        <v>4504</v>
      </c>
      <c r="C73" s="249">
        <v>0.8071769777467086</v>
      </c>
      <c r="D73" s="248">
        <v>1838</v>
      </c>
      <c r="E73" s="249">
        <v>0.7663157894736842</v>
      </c>
      <c r="F73" s="248">
        <v>2666</v>
      </c>
      <c r="G73" s="249">
        <v>0.8396403930587497</v>
      </c>
    </row>
    <row r="74" spans="1:7" ht="15">
      <c r="A74" s="189">
        <v>0</v>
      </c>
      <c r="B74" s="248">
        <v>1655</v>
      </c>
      <c r="C74" s="249">
        <v>1</v>
      </c>
      <c r="D74" s="248">
        <v>888</v>
      </c>
      <c r="E74" s="249">
        <v>1</v>
      </c>
      <c r="F74" s="248">
        <v>767</v>
      </c>
      <c r="G74" s="249">
        <v>1</v>
      </c>
    </row>
    <row r="75" spans="1:7" ht="15">
      <c r="A75" s="91" t="s">
        <v>101</v>
      </c>
      <c r="B75" s="242">
        <v>8583</v>
      </c>
      <c r="C75" s="243"/>
      <c r="D75" s="242">
        <v>3800</v>
      </c>
      <c r="E75" s="243"/>
      <c r="F75" s="242">
        <v>4783</v>
      </c>
      <c r="G75" s="243"/>
    </row>
    <row r="76" spans="1:7" ht="15">
      <c r="A76" s="19" t="s">
        <v>267</v>
      </c>
      <c r="B76" s="244">
        <v>9872</v>
      </c>
      <c r="C76" s="245"/>
      <c r="D76" s="244">
        <v>4249</v>
      </c>
      <c r="E76" s="245"/>
      <c r="F76" s="244">
        <v>5623</v>
      </c>
      <c r="G76" s="245"/>
    </row>
    <row r="77" spans="1:7" ht="15">
      <c r="A77" s="9" t="s">
        <v>268</v>
      </c>
      <c r="B77" s="246">
        <v>1.1501805895374577</v>
      </c>
      <c r="C77" s="247"/>
      <c r="D77" s="246">
        <v>1.118157894736842</v>
      </c>
      <c r="E77" s="247"/>
      <c r="F77" s="246">
        <v>1.1756219945640811</v>
      </c>
      <c r="G77" s="247"/>
    </row>
    <row r="78" spans="2:7" ht="15">
      <c r="B78" s="3"/>
      <c r="C78" s="3"/>
      <c r="D78" s="3"/>
      <c r="E78" s="3"/>
      <c r="F78" s="3"/>
      <c r="G78" s="3"/>
    </row>
    <row r="79" spans="2:7" ht="15">
      <c r="B79" s="3"/>
      <c r="C79" s="3"/>
      <c r="D79" s="3"/>
      <c r="E79" s="3"/>
      <c r="F79" s="3"/>
      <c r="G79" s="3"/>
    </row>
    <row r="85" spans="1:7" ht="15">
      <c r="A85" s="43" t="s">
        <v>271</v>
      </c>
      <c r="B85" s="3"/>
      <c r="C85" s="3"/>
      <c r="D85" s="3"/>
      <c r="E85" s="3"/>
      <c r="F85" s="3"/>
      <c r="G85" s="3"/>
    </row>
    <row r="86" spans="1:7" ht="15.75">
      <c r="A86" s="188"/>
      <c r="B86" s="157" t="s">
        <v>281</v>
      </c>
      <c r="C86" s="3"/>
      <c r="D86" s="3"/>
      <c r="E86" s="3"/>
      <c r="F86" s="3"/>
      <c r="G86" s="3"/>
    </row>
    <row r="87" spans="1:7" ht="15">
      <c r="B87" s="3"/>
      <c r="C87" s="3"/>
      <c r="D87" s="3"/>
      <c r="E87" s="3"/>
      <c r="F87" s="3"/>
      <c r="G87" s="3"/>
    </row>
    <row r="88" spans="1:7" ht="15">
      <c r="A88" s="124" t="s">
        <v>247</v>
      </c>
      <c r="B88" s="7"/>
      <c r="C88" s="7"/>
      <c r="D88" s="7"/>
      <c r="E88" s="7"/>
      <c r="F88" s="7" t="s">
        <v>69</v>
      </c>
      <c r="G88" s="7" t="s">
        <v>69</v>
      </c>
    </row>
    <row r="89" spans="1:7" ht="15">
      <c r="A89" s="103" t="s">
        <v>72</v>
      </c>
      <c r="B89" s="104" t="s">
        <v>93</v>
      </c>
      <c r="C89" s="104"/>
      <c r="D89" s="104" t="s">
        <v>96</v>
      </c>
      <c r="E89" s="104"/>
      <c r="F89" s="104" t="s">
        <v>97</v>
      </c>
      <c r="G89" s="18"/>
    </row>
    <row r="90" spans="1:7" ht="15">
      <c r="A90" s="103" t="s">
        <v>70</v>
      </c>
      <c r="B90" s="105" t="s">
        <v>69</v>
      </c>
      <c r="C90" s="105" t="s">
        <v>98</v>
      </c>
      <c r="D90" s="105" t="s">
        <v>69</v>
      </c>
      <c r="E90" s="105" t="s">
        <v>98</v>
      </c>
      <c r="F90" s="105" t="s">
        <v>69</v>
      </c>
      <c r="G90" s="105" t="s">
        <v>98</v>
      </c>
    </row>
    <row r="91" spans="1:7" ht="15">
      <c r="A91" s="103" t="s">
        <v>250</v>
      </c>
      <c r="B91" s="105" t="s">
        <v>69</v>
      </c>
      <c r="C91" s="105" t="s">
        <v>1</v>
      </c>
      <c r="D91" s="105" t="s">
        <v>69</v>
      </c>
      <c r="E91" s="105" t="s">
        <v>1</v>
      </c>
      <c r="F91" s="105" t="s">
        <v>69</v>
      </c>
      <c r="G91" s="105" t="s">
        <v>1</v>
      </c>
    </row>
    <row r="92" spans="1:7" ht="15">
      <c r="A92" s="104" t="s">
        <v>272</v>
      </c>
      <c r="B92" s="106" t="s">
        <v>100</v>
      </c>
      <c r="C92" s="106"/>
      <c r="D92" s="106" t="s">
        <v>100</v>
      </c>
      <c r="E92" s="106"/>
      <c r="F92" s="106" t="s">
        <v>100</v>
      </c>
      <c r="G92" s="106"/>
    </row>
    <row r="93" spans="1:7" ht="15">
      <c r="A93" s="89">
        <v>5</v>
      </c>
      <c r="B93" s="248">
        <v>2</v>
      </c>
      <c r="C93" s="249">
        <v>0.0002330187580100198</v>
      </c>
      <c r="D93" s="248">
        <v>2</v>
      </c>
      <c r="E93" s="250">
        <v>0.0005263157894736842</v>
      </c>
      <c r="F93" s="248">
        <v>0</v>
      </c>
      <c r="G93" s="251">
        <v>0</v>
      </c>
    </row>
    <row r="94" spans="1:7" ht="15">
      <c r="A94" s="89">
        <v>4</v>
      </c>
      <c r="B94" s="248">
        <v>31</v>
      </c>
      <c r="C94" s="249">
        <v>0.003844809507165327</v>
      </c>
      <c r="D94" s="248">
        <v>22</v>
      </c>
      <c r="E94" s="250">
        <v>0.00631578947368421</v>
      </c>
      <c r="F94" s="248">
        <v>9</v>
      </c>
      <c r="G94" s="250">
        <v>0.0018816642274722976</v>
      </c>
    </row>
    <row r="95" spans="1:7" ht="15">
      <c r="A95" s="89">
        <v>3</v>
      </c>
      <c r="B95" s="248">
        <v>124</v>
      </c>
      <c r="C95" s="249">
        <v>0.018291972503786554</v>
      </c>
      <c r="D95" s="248">
        <v>73</v>
      </c>
      <c r="E95" s="250">
        <v>0.025526315789473685</v>
      </c>
      <c r="F95" s="248">
        <v>51</v>
      </c>
      <c r="G95" s="250">
        <v>0.012544428183148652</v>
      </c>
    </row>
    <row r="96" spans="1:7" ht="15">
      <c r="A96" s="89">
        <v>2</v>
      </c>
      <c r="B96" s="248">
        <v>306</v>
      </c>
      <c r="C96" s="249">
        <v>0.05394384247931958</v>
      </c>
      <c r="D96" s="248">
        <v>142</v>
      </c>
      <c r="E96" s="250">
        <v>0.06289473684210527</v>
      </c>
      <c r="F96" s="248">
        <v>164</v>
      </c>
      <c r="G96" s="250">
        <v>0.04683253188375497</v>
      </c>
    </row>
    <row r="97" spans="1:7" ht="15">
      <c r="A97" s="189">
        <v>1</v>
      </c>
      <c r="B97" s="248">
        <v>1144</v>
      </c>
      <c r="C97" s="249">
        <v>0.18723057206105093</v>
      </c>
      <c r="D97" s="248">
        <v>465</v>
      </c>
      <c r="E97" s="250">
        <v>0.18526315789473685</v>
      </c>
      <c r="F97" s="248">
        <v>679</v>
      </c>
      <c r="G97" s="250">
        <v>0.1887936441563872</v>
      </c>
    </row>
    <row r="98" spans="1:7" ht="15">
      <c r="A98" s="189">
        <v>0</v>
      </c>
      <c r="B98" s="248">
        <v>6976</v>
      </c>
      <c r="C98" s="249">
        <v>1</v>
      </c>
      <c r="D98" s="248">
        <v>3096</v>
      </c>
      <c r="E98" s="249">
        <v>1</v>
      </c>
      <c r="F98" s="248">
        <v>3880</v>
      </c>
      <c r="G98" s="249">
        <v>1</v>
      </c>
    </row>
    <row r="99" spans="1:7" ht="15">
      <c r="A99" s="91" t="s">
        <v>101</v>
      </c>
      <c r="B99" s="242">
        <v>8583</v>
      </c>
      <c r="C99" s="243"/>
      <c r="D99" s="242">
        <v>3800</v>
      </c>
      <c r="E99" s="243"/>
      <c r="F99" s="242">
        <v>4783</v>
      </c>
      <c r="G99" s="243"/>
    </row>
    <row r="100" spans="1:7" ht="15">
      <c r="A100" s="19" t="s">
        <v>251</v>
      </c>
      <c r="B100" s="244">
        <v>2262</v>
      </c>
      <c r="C100" s="245"/>
      <c r="D100" s="244">
        <v>1066</v>
      </c>
      <c r="E100" s="245"/>
      <c r="F100" s="244">
        <v>1196</v>
      </c>
      <c r="G100" s="245"/>
    </row>
    <row r="101" spans="1:7" ht="15">
      <c r="A101" s="9" t="s">
        <v>252</v>
      </c>
      <c r="B101" s="246">
        <v>0.2635442153093324</v>
      </c>
      <c r="C101" s="247"/>
      <c r="D101" s="246">
        <v>0.2805263157894737</v>
      </c>
      <c r="E101" s="247"/>
      <c r="F101" s="246">
        <v>0.2500522684507631</v>
      </c>
      <c r="G101" s="247"/>
    </row>
    <row r="102" spans="2:7" ht="15">
      <c r="B102" s="3"/>
      <c r="C102" s="3"/>
      <c r="D102" s="3"/>
      <c r="E102" s="3"/>
      <c r="F102" s="3"/>
      <c r="G102" s="3"/>
    </row>
    <row r="103" spans="2:7" ht="15">
      <c r="B103" s="3"/>
      <c r="C103" s="3"/>
      <c r="D103" s="3"/>
      <c r="E103" s="3"/>
      <c r="F103" s="3"/>
      <c r="G103" s="3"/>
    </row>
    <row r="104" spans="2:7" ht="15">
      <c r="B104" s="3"/>
      <c r="C104" s="3"/>
      <c r="D104" s="3"/>
      <c r="E104" s="3"/>
      <c r="F104" s="3"/>
      <c r="G104" s="3"/>
    </row>
    <row r="105" spans="1:7" ht="15">
      <c r="A105" s="43" t="s">
        <v>273</v>
      </c>
      <c r="B105" s="3"/>
      <c r="C105" s="3"/>
      <c r="D105" s="3"/>
      <c r="E105" s="3"/>
      <c r="F105" s="3"/>
      <c r="G105" s="3"/>
    </row>
    <row r="106" spans="1:7" ht="15.75">
      <c r="A106" s="188"/>
      <c r="B106" s="157" t="s">
        <v>281</v>
      </c>
      <c r="C106" s="3"/>
      <c r="D106" s="3"/>
      <c r="E106" s="3"/>
      <c r="F106" s="3"/>
      <c r="G106" s="3"/>
    </row>
    <row r="107" spans="1:7" ht="15">
      <c r="B107" s="3"/>
      <c r="C107" s="3"/>
      <c r="D107" s="3"/>
      <c r="E107" s="3"/>
      <c r="F107" s="3"/>
      <c r="G107" s="3"/>
    </row>
    <row r="108" spans="1:7" ht="15">
      <c r="A108" s="124" t="s">
        <v>249</v>
      </c>
      <c r="B108" s="7"/>
      <c r="C108" s="7"/>
      <c r="D108" s="7"/>
      <c r="E108" s="7"/>
      <c r="F108" s="7" t="s">
        <v>69</v>
      </c>
      <c r="G108" s="7" t="s">
        <v>69</v>
      </c>
    </row>
    <row r="109" spans="1:7" ht="15">
      <c r="A109" s="103" t="s">
        <v>72</v>
      </c>
      <c r="B109" s="104" t="s">
        <v>93</v>
      </c>
      <c r="C109" s="104"/>
      <c r="D109" s="104" t="s">
        <v>96</v>
      </c>
      <c r="E109" s="104"/>
      <c r="F109" s="104" t="s">
        <v>97</v>
      </c>
      <c r="G109" s="18"/>
    </row>
    <row r="110" spans="1:7" ht="15">
      <c r="A110" s="103" t="s">
        <v>70</v>
      </c>
      <c r="B110" s="105" t="s">
        <v>69</v>
      </c>
      <c r="C110" s="105" t="s">
        <v>98</v>
      </c>
      <c r="D110" s="105" t="s">
        <v>69</v>
      </c>
      <c r="E110" s="105" t="s">
        <v>98</v>
      </c>
      <c r="F110" s="105" t="s">
        <v>69</v>
      </c>
      <c r="G110" s="105" t="s">
        <v>98</v>
      </c>
    </row>
    <row r="111" spans="1:7" ht="15">
      <c r="A111" s="103" t="s">
        <v>250</v>
      </c>
      <c r="B111" s="105" t="s">
        <v>69</v>
      </c>
      <c r="C111" s="105" t="s">
        <v>1</v>
      </c>
      <c r="D111" s="105" t="s">
        <v>69</v>
      </c>
      <c r="E111" s="105" t="s">
        <v>1</v>
      </c>
      <c r="F111" s="105" t="s">
        <v>69</v>
      </c>
      <c r="G111" s="105" t="s">
        <v>1</v>
      </c>
    </row>
    <row r="112" spans="1:7" ht="15">
      <c r="A112" s="104" t="s">
        <v>272</v>
      </c>
      <c r="B112" s="106" t="s">
        <v>100</v>
      </c>
      <c r="C112" s="106"/>
      <c r="D112" s="106" t="s">
        <v>100</v>
      </c>
      <c r="E112" s="106"/>
      <c r="F112" s="106" t="s">
        <v>100</v>
      </c>
      <c r="G112" s="106"/>
    </row>
    <row r="113" spans="1:7" ht="15">
      <c r="A113" s="89">
        <v>4</v>
      </c>
      <c r="B113" s="248">
        <v>3</v>
      </c>
      <c r="C113" s="249">
        <v>0.0003495281370150297</v>
      </c>
      <c r="D113" s="248">
        <v>1</v>
      </c>
      <c r="E113" s="249">
        <v>0.0002631578947368421</v>
      </c>
      <c r="F113" s="248">
        <v>2</v>
      </c>
      <c r="G113" s="107">
        <v>0.000418147606104955</v>
      </c>
    </row>
    <row r="114" spans="1:7" ht="15">
      <c r="A114" s="89">
        <v>3</v>
      </c>
      <c r="B114" s="248">
        <v>104</v>
      </c>
      <c r="C114" s="249">
        <v>0.01246650355353606</v>
      </c>
      <c r="D114" s="248">
        <v>62</v>
      </c>
      <c r="E114" s="249">
        <v>0.016578947368421054</v>
      </c>
      <c r="F114" s="248">
        <v>42</v>
      </c>
      <c r="G114" s="107">
        <v>0.009199247334309012</v>
      </c>
    </row>
    <row r="115" spans="1:7" ht="15">
      <c r="A115" s="89">
        <v>2</v>
      </c>
      <c r="B115" s="248">
        <v>323</v>
      </c>
      <c r="C115" s="249">
        <v>0.05009903297215426</v>
      </c>
      <c r="D115" s="248">
        <v>151</v>
      </c>
      <c r="E115" s="249">
        <v>0.05631578947368421</v>
      </c>
      <c r="F115" s="248">
        <v>172</v>
      </c>
      <c r="G115" s="107">
        <v>0.04515994145933515</v>
      </c>
    </row>
    <row r="116" spans="1:7" ht="15">
      <c r="A116" s="189">
        <v>1</v>
      </c>
      <c r="B116" s="248">
        <v>1177</v>
      </c>
      <c r="C116" s="249">
        <v>0.18723057206105093</v>
      </c>
      <c r="D116" s="248">
        <v>490</v>
      </c>
      <c r="E116" s="249">
        <v>0.18526315789473685</v>
      </c>
      <c r="F116" s="248">
        <v>687</v>
      </c>
      <c r="G116" s="107">
        <v>0.1887936441563872</v>
      </c>
    </row>
    <row r="117" spans="1:7" ht="15">
      <c r="A117" s="189">
        <v>0</v>
      </c>
      <c r="B117" s="248">
        <v>6976</v>
      </c>
      <c r="C117" s="249">
        <v>1</v>
      </c>
      <c r="D117" s="248">
        <v>3096</v>
      </c>
      <c r="E117" s="249">
        <v>1</v>
      </c>
      <c r="F117" s="248">
        <v>3880</v>
      </c>
      <c r="G117" s="107">
        <v>1</v>
      </c>
    </row>
    <row r="118" spans="1:7" ht="15">
      <c r="A118" s="91" t="s">
        <v>101</v>
      </c>
      <c r="B118" s="242">
        <v>8583</v>
      </c>
      <c r="C118" s="243"/>
      <c r="D118" s="242">
        <v>3800</v>
      </c>
      <c r="E118" s="243"/>
      <c r="F118" s="242">
        <v>4783</v>
      </c>
      <c r="G118" s="243"/>
    </row>
    <row r="119" spans="1:7" ht="15">
      <c r="A119" s="19" t="s">
        <v>251</v>
      </c>
      <c r="B119" s="244">
        <v>2147</v>
      </c>
      <c r="C119" s="245"/>
      <c r="D119" s="244">
        <v>982</v>
      </c>
      <c r="E119" s="245"/>
      <c r="F119" s="244">
        <v>1165</v>
      </c>
      <c r="G119" s="245"/>
    </row>
    <row r="120" spans="1:7" ht="15">
      <c r="A120" s="9" t="s">
        <v>252</v>
      </c>
      <c r="B120" s="246">
        <v>0.2501456367237563</v>
      </c>
      <c r="C120" s="247"/>
      <c r="D120" s="246">
        <v>0.25842105263157894</v>
      </c>
      <c r="E120" s="247"/>
      <c r="F120" s="246">
        <v>0.24357098055613632</v>
      </c>
      <c r="G120" s="247"/>
    </row>
    <row r="121" spans="2:7" ht="15">
      <c r="B121" s="3"/>
      <c r="C121" s="3"/>
      <c r="D121" s="3"/>
      <c r="E121" s="3"/>
      <c r="F121" s="3"/>
      <c r="G121" s="3"/>
    </row>
    <row r="122" spans="2:7" ht="15">
      <c r="B122" s="3"/>
      <c r="C122" s="3"/>
      <c r="D122" s="3"/>
      <c r="E122" s="3"/>
      <c r="F122" s="3"/>
      <c r="G122" s="3"/>
    </row>
  </sheetData>
  <sheetProtection/>
  <printOptions/>
  <pageMargins left="0.75" right="0.75" top="1" bottom="1" header="0.5" footer="0.5"/>
  <pageSetup fitToHeight="4" horizontalDpi="600" verticalDpi="600" orientation="portrait" paperSize="9" scale="75" r:id="rId1"/>
  <rowBreaks count="2" manualBreakCount="2">
    <brk id="41" max="255" man="1"/>
    <brk id="8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5" width="11.7109375" style="0" customWidth="1"/>
  </cols>
  <sheetData>
    <row r="1" ht="15">
      <c r="A1" s="84" t="s">
        <v>311</v>
      </c>
    </row>
    <row r="2" ht="15">
      <c r="A2" s="84" t="s">
        <v>323</v>
      </c>
    </row>
    <row r="4" spans="1:6" ht="15">
      <c r="A4" s="18"/>
      <c r="B4" s="18">
        <v>1996</v>
      </c>
      <c r="C4" s="18">
        <v>1997</v>
      </c>
      <c r="D4" s="18">
        <v>1998</v>
      </c>
      <c r="E4" s="18">
        <v>1999</v>
      </c>
      <c r="F4" s="18">
        <v>2000</v>
      </c>
    </row>
    <row r="5" spans="1:6" ht="15">
      <c r="A5" t="s">
        <v>130</v>
      </c>
      <c r="B5" s="86">
        <v>1007</v>
      </c>
      <c r="C5" s="86">
        <v>1161</v>
      </c>
      <c r="D5" s="86">
        <v>1043</v>
      </c>
      <c r="E5" s="86">
        <v>1155</v>
      </c>
      <c r="F5" s="154">
        <v>2179</v>
      </c>
    </row>
    <row r="6" spans="1:6" ht="15">
      <c r="A6" t="s">
        <v>131</v>
      </c>
      <c r="B6" s="117">
        <v>0.082</v>
      </c>
      <c r="C6" s="117">
        <v>0.089</v>
      </c>
      <c r="D6" s="117">
        <v>0.085</v>
      </c>
      <c r="E6" s="117">
        <v>0.088</v>
      </c>
      <c r="F6" s="225">
        <v>0.168</v>
      </c>
    </row>
    <row r="8" spans="1:6" ht="15">
      <c r="A8" t="s">
        <v>132</v>
      </c>
      <c r="B8" s="86">
        <v>390</v>
      </c>
      <c r="C8" s="86">
        <v>453</v>
      </c>
      <c r="D8" s="118">
        <v>427</v>
      </c>
      <c r="E8" s="118">
        <v>494</v>
      </c>
      <c r="F8" s="154">
        <v>887</v>
      </c>
    </row>
    <row r="9" spans="1:6" ht="15">
      <c r="A9" s="9" t="s">
        <v>133</v>
      </c>
      <c r="B9" s="119">
        <v>0.39</v>
      </c>
      <c r="C9" s="119">
        <v>0.39</v>
      </c>
      <c r="D9" s="120">
        <v>0.41</v>
      </c>
      <c r="E9" s="120">
        <v>0.43</v>
      </c>
      <c r="F9" s="226">
        <v>0.41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32.28125" style="0" customWidth="1"/>
    <col min="3" max="3" width="8.57421875" style="2" customWidth="1"/>
    <col min="4" max="10" width="6.7109375" style="2" customWidth="1"/>
    <col min="11" max="11" width="10.28125" style="2" customWidth="1"/>
  </cols>
  <sheetData>
    <row r="1" ht="15">
      <c r="A1" s="157" t="s">
        <v>285</v>
      </c>
    </row>
    <row r="2" spans="1:2" ht="15.75">
      <c r="A2" s="158"/>
      <c r="B2" s="84" t="s">
        <v>276</v>
      </c>
    </row>
    <row r="3" ht="15">
      <c r="C3" s="2" t="s">
        <v>69</v>
      </c>
    </row>
    <row r="4" spans="1:11" ht="15">
      <c r="A4" s="17" t="s">
        <v>91</v>
      </c>
      <c r="B4" s="19"/>
      <c r="C4" s="20"/>
      <c r="D4" s="20"/>
      <c r="E4" s="20"/>
      <c r="F4" s="20"/>
      <c r="G4" s="20"/>
      <c r="H4" s="20"/>
      <c r="I4" s="20"/>
      <c r="J4" s="20"/>
      <c r="K4" s="20"/>
    </row>
    <row r="5" spans="1:11" ht="15">
      <c r="A5" s="91"/>
      <c r="B5" s="91"/>
      <c r="C5" s="122"/>
      <c r="D5" s="122"/>
      <c r="E5" s="122"/>
      <c r="F5" s="122"/>
      <c r="G5" s="15" t="s">
        <v>160</v>
      </c>
      <c r="H5" s="122"/>
      <c r="I5" s="122"/>
      <c r="J5" s="122"/>
      <c r="K5" s="15" t="s">
        <v>161</v>
      </c>
    </row>
    <row r="6" spans="1:11" ht="15">
      <c r="A6" s="5" t="s">
        <v>162</v>
      </c>
      <c r="B6" s="5"/>
      <c r="C6" s="159" t="s">
        <v>71</v>
      </c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59" t="s">
        <v>163</v>
      </c>
    </row>
    <row r="7" spans="1:11" ht="15">
      <c r="A7" s="201" t="s">
        <v>4</v>
      </c>
      <c r="B7" s="201"/>
      <c r="C7">
        <v>13</v>
      </c>
      <c r="D7" s="154">
        <v>76.92307692307693</v>
      </c>
      <c r="E7" s="154">
        <v>15.384615384615385</v>
      </c>
      <c r="F7" s="154">
        <v>7.6923076923076925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</row>
    <row r="8" spans="2:11" ht="15">
      <c r="B8" s="201" t="s">
        <v>164</v>
      </c>
      <c r="C8"/>
      <c r="D8" s="154">
        <v>92.3076923076923</v>
      </c>
      <c r="E8" s="154">
        <v>0</v>
      </c>
      <c r="F8" s="154">
        <v>7.6923076923076925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</row>
    <row r="9" spans="2:11" ht="15">
      <c r="B9" s="201" t="s">
        <v>275</v>
      </c>
      <c r="C9"/>
      <c r="D9" s="154">
        <v>92.3076923076923</v>
      </c>
      <c r="E9" s="154">
        <v>7.6923076923076925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</row>
    <row r="10" spans="1:11" ht="15">
      <c r="A10" s="9"/>
      <c r="B10" s="202" t="s">
        <v>166</v>
      </c>
      <c r="C10" s="9"/>
      <c r="D10" s="130">
        <v>46.15384615384615</v>
      </c>
      <c r="E10" s="154">
        <v>30.76923076923077</v>
      </c>
      <c r="F10" s="154">
        <v>0</v>
      </c>
      <c r="G10" s="154">
        <v>7.6923076923076925</v>
      </c>
      <c r="H10" s="154">
        <v>15.384615384615385</v>
      </c>
      <c r="I10" s="154">
        <v>0</v>
      </c>
      <c r="J10" s="154">
        <v>0</v>
      </c>
      <c r="K10" s="154">
        <v>0</v>
      </c>
    </row>
    <row r="11" spans="1:11" ht="15">
      <c r="A11" t="s">
        <v>5</v>
      </c>
      <c r="C11" s="160">
        <v>59577</v>
      </c>
      <c r="D11" s="162">
        <v>11.572232015445312</v>
      </c>
      <c r="E11" s="161">
        <v>29.512297490136824</v>
      </c>
      <c r="F11" s="161">
        <v>33.276252833039536</v>
      </c>
      <c r="G11" s="161">
        <v>19.721312851506756</v>
      </c>
      <c r="H11" s="161">
        <v>3.6581885335347937</v>
      </c>
      <c r="I11" s="161">
        <v>0.16788382439351968</v>
      </c>
      <c r="J11" s="161">
        <v>0</v>
      </c>
      <c r="K11" s="161">
        <v>2.091832451943255</v>
      </c>
    </row>
    <row r="12" spans="2:11" ht="15">
      <c r="B12" t="s">
        <v>167</v>
      </c>
      <c r="D12" s="162">
        <v>15.27859385230077</v>
      </c>
      <c r="E12" s="162">
        <v>27.352393103564054</v>
      </c>
      <c r="F12" s="162">
        <v>28.60308560108785</v>
      </c>
      <c r="G12" s="162">
        <v>18.686521060318633</v>
      </c>
      <c r="H12" s="162">
        <v>7.15664713683751</v>
      </c>
      <c r="I12" s="162">
        <v>1.0744204005573557</v>
      </c>
      <c r="J12" s="162">
        <v>0.0318968556415465</v>
      </c>
      <c r="K12" s="162">
        <v>1.8164419896922794</v>
      </c>
    </row>
    <row r="13" spans="2:11" ht="15">
      <c r="B13" t="s">
        <v>168</v>
      </c>
      <c r="D13" s="162">
        <v>6.8712542179394624</v>
      </c>
      <c r="E13" s="162">
        <v>22.79953665620226</v>
      </c>
      <c r="F13" s="162">
        <v>40.918629442476536</v>
      </c>
      <c r="G13" s="162">
        <v>22.885154531871674</v>
      </c>
      <c r="H13" s="162">
        <v>4.398408514781674</v>
      </c>
      <c r="I13" s="162">
        <v>0.2853929188980476</v>
      </c>
      <c r="J13" s="162">
        <v>0.0033575637517417357</v>
      </c>
      <c r="K13" s="162">
        <v>1.8382661540786005</v>
      </c>
    </row>
    <row r="14" spans="1:11" ht="15">
      <c r="A14" s="9"/>
      <c r="B14" s="9" t="s">
        <v>169</v>
      </c>
      <c r="C14" s="108"/>
      <c r="D14" s="163">
        <v>18.893328408823827</v>
      </c>
      <c r="E14" s="163">
        <v>30.723902897626164</v>
      </c>
      <c r="F14" s="163">
        <v>30.780982439646777</v>
      </c>
      <c r="G14" s="163">
        <v>15.233522479266695</v>
      </c>
      <c r="H14" s="163">
        <v>3.5876170970016457</v>
      </c>
      <c r="I14" s="163">
        <v>0.5590437497901488</v>
      </c>
      <c r="J14" s="163">
        <v>0.1124802739818017</v>
      </c>
      <c r="K14" s="163">
        <v>0.10912265386294195</v>
      </c>
    </row>
    <row r="15" spans="1:11" ht="15">
      <c r="A15" t="s">
        <v>135</v>
      </c>
      <c r="C15" s="2">
        <v>6</v>
      </c>
      <c r="D15" s="122">
        <v>0</v>
      </c>
      <c r="E15" s="122">
        <v>33.33333333333333</v>
      </c>
      <c r="F15" s="122">
        <v>33.33333333333333</v>
      </c>
      <c r="G15" s="122">
        <v>16.666666666666664</v>
      </c>
      <c r="H15" s="122">
        <v>16.666666666666664</v>
      </c>
      <c r="I15" s="122">
        <v>0</v>
      </c>
      <c r="J15" s="122">
        <v>0</v>
      </c>
      <c r="K15" s="122">
        <v>0</v>
      </c>
    </row>
    <row r="16" spans="2:11" ht="15">
      <c r="B16" t="s">
        <v>167</v>
      </c>
      <c r="D16" s="20">
        <v>16.666666666666664</v>
      </c>
      <c r="E16" s="20">
        <v>33.33333333333333</v>
      </c>
      <c r="F16" s="20">
        <v>16.666666666666664</v>
      </c>
      <c r="G16" s="20">
        <v>16.666666666666664</v>
      </c>
      <c r="H16" s="20">
        <v>0</v>
      </c>
      <c r="I16" s="20">
        <v>16.666666666666664</v>
      </c>
      <c r="J16" s="20">
        <v>0</v>
      </c>
      <c r="K16" s="20">
        <v>0</v>
      </c>
    </row>
    <row r="17" spans="2:11" ht="15">
      <c r="B17" t="s">
        <v>168</v>
      </c>
      <c r="D17" s="20">
        <v>0</v>
      </c>
      <c r="E17" s="20">
        <v>33.33333333333333</v>
      </c>
      <c r="F17" s="20">
        <v>33.33333333333333</v>
      </c>
      <c r="G17" s="20">
        <v>16.666666666666664</v>
      </c>
      <c r="H17" s="20">
        <v>16.666666666666664</v>
      </c>
      <c r="I17" s="20">
        <v>0</v>
      </c>
      <c r="J17" s="20">
        <v>0</v>
      </c>
      <c r="K17" s="20">
        <v>0</v>
      </c>
    </row>
    <row r="18" spans="1:11" ht="15">
      <c r="A18" s="9"/>
      <c r="B18" s="9" t="s">
        <v>170</v>
      </c>
      <c r="C18" s="108"/>
      <c r="D18" s="108">
        <v>0</v>
      </c>
      <c r="E18" s="108">
        <v>33.33333333333333</v>
      </c>
      <c r="F18" s="108">
        <v>50</v>
      </c>
      <c r="G18" s="108">
        <v>16.666666666666664</v>
      </c>
      <c r="H18" s="108">
        <v>0</v>
      </c>
      <c r="I18" s="108">
        <v>0</v>
      </c>
      <c r="J18" s="108">
        <v>0</v>
      </c>
      <c r="K18" s="108">
        <v>0</v>
      </c>
    </row>
    <row r="19" spans="1:11" ht="15">
      <c r="A19" t="s">
        <v>136</v>
      </c>
      <c r="C19" s="2">
        <v>7</v>
      </c>
      <c r="D19" s="122">
        <v>0</v>
      </c>
      <c r="E19" s="122">
        <v>28.57142857142857</v>
      </c>
      <c r="F19" s="122">
        <v>28.57142857142857</v>
      </c>
      <c r="G19" s="122">
        <v>28.57142857142857</v>
      </c>
      <c r="H19" s="122">
        <v>14.285714285714285</v>
      </c>
      <c r="I19" s="122">
        <v>0</v>
      </c>
      <c r="J19" s="122">
        <v>0</v>
      </c>
      <c r="K19" s="122">
        <v>0</v>
      </c>
    </row>
    <row r="20" spans="2:11" ht="15">
      <c r="B20" t="s">
        <v>171</v>
      </c>
      <c r="D20" s="20">
        <v>0</v>
      </c>
      <c r="E20" s="20">
        <v>28.57142857142857</v>
      </c>
      <c r="F20" s="20">
        <v>42.857142857142854</v>
      </c>
      <c r="G20" s="20">
        <v>14.285714285714285</v>
      </c>
      <c r="H20" s="20">
        <v>0</v>
      </c>
      <c r="I20" s="20">
        <v>14.285714285714285</v>
      </c>
      <c r="J20" s="20">
        <v>0</v>
      </c>
      <c r="K20" s="20">
        <v>0</v>
      </c>
    </row>
    <row r="21" spans="2:11" ht="15">
      <c r="B21" t="s">
        <v>170</v>
      </c>
      <c r="D21" s="20">
        <v>14.285714285714285</v>
      </c>
      <c r="E21" s="20">
        <v>0</v>
      </c>
      <c r="F21" s="20">
        <v>14.285714285714285</v>
      </c>
      <c r="G21" s="20">
        <v>57.14285714285714</v>
      </c>
      <c r="H21" s="20">
        <v>14.285714285714285</v>
      </c>
      <c r="I21" s="20">
        <v>0</v>
      </c>
      <c r="J21" s="20">
        <v>0</v>
      </c>
      <c r="K21" s="20">
        <v>0</v>
      </c>
    </row>
    <row r="22" spans="1:11" ht="15">
      <c r="A22" s="9"/>
      <c r="B22" s="9" t="s">
        <v>169</v>
      </c>
      <c r="C22" s="108"/>
      <c r="D22" s="108">
        <v>0</v>
      </c>
      <c r="E22" s="108">
        <v>28.57142857142857</v>
      </c>
      <c r="F22" s="108">
        <v>28.57142857142857</v>
      </c>
      <c r="G22" s="108">
        <v>42.857142857142854</v>
      </c>
      <c r="H22" s="108">
        <v>0</v>
      </c>
      <c r="I22" s="108">
        <v>0</v>
      </c>
      <c r="J22" s="108">
        <v>0</v>
      </c>
      <c r="K22" s="108">
        <v>0</v>
      </c>
    </row>
    <row r="23" spans="1:11" ht="15">
      <c r="A23" t="s">
        <v>6</v>
      </c>
      <c r="C23" s="2">
        <v>38362</v>
      </c>
      <c r="D23" s="2">
        <v>16.36942010846892</v>
      </c>
      <c r="E23" s="2">
        <v>20.62734668335419</v>
      </c>
      <c r="F23" s="2">
        <v>22.835836462244473</v>
      </c>
      <c r="G23" s="2">
        <v>20.593450146015854</v>
      </c>
      <c r="H23" s="2">
        <v>10.972048393825615</v>
      </c>
      <c r="I23" s="2">
        <v>3.7599082186065917</v>
      </c>
      <c r="J23" s="2">
        <v>0.1251564455569462</v>
      </c>
      <c r="K23" s="2">
        <v>4.716833541927409</v>
      </c>
    </row>
    <row r="24" spans="2:11" ht="15">
      <c r="B24" t="s">
        <v>167</v>
      </c>
      <c r="D24" s="2">
        <v>14.061848143512723</v>
      </c>
      <c r="E24" s="2">
        <v>16.937838965373384</v>
      </c>
      <c r="F24" s="2">
        <v>21.71203587818106</v>
      </c>
      <c r="G24" s="2">
        <v>26.697434292866085</v>
      </c>
      <c r="H24" s="2">
        <v>8.846996245306633</v>
      </c>
      <c r="I24" s="2">
        <v>5.702440550688361</v>
      </c>
      <c r="J24" s="2">
        <v>2.5448477263245723</v>
      </c>
      <c r="K24" s="2">
        <v>3.4965581977471842</v>
      </c>
    </row>
    <row r="25" spans="2:11" ht="15">
      <c r="B25" t="s">
        <v>172</v>
      </c>
      <c r="D25" s="2">
        <v>11.830199994785012</v>
      </c>
      <c r="E25" s="2">
        <v>20.49490234935204</v>
      </c>
      <c r="F25" s="2">
        <v>19.485802195509898</v>
      </c>
      <c r="G25" s="2">
        <v>26.724205366222524</v>
      </c>
      <c r="H25" s="2">
        <v>9.947589371854711</v>
      </c>
      <c r="I25" s="2">
        <v>5.699981747542437</v>
      </c>
      <c r="J25" s="2">
        <v>1.6062162655471828</v>
      </c>
      <c r="K25" s="2">
        <v>4.211102709186202</v>
      </c>
    </row>
    <row r="26" spans="2:11" ht="15">
      <c r="B26" t="s">
        <v>173</v>
      </c>
      <c r="D26" s="2">
        <v>17.880052151238594</v>
      </c>
      <c r="E26" s="2">
        <v>20.059973924380703</v>
      </c>
      <c r="F26" s="2">
        <v>21.770534550195567</v>
      </c>
      <c r="G26" s="2">
        <v>18.891786179921773</v>
      </c>
      <c r="H26" s="2">
        <v>13.267275097783573</v>
      </c>
      <c r="I26" s="2">
        <v>6.8474576271186445</v>
      </c>
      <c r="J26" s="2">
        <v>0.8604954367666232</v>
      </c>
      <c r="K26" s="2">
        <v>0.4224250325945241</v>
      </c>
    </row>
    <row r="27" spans="1:11" ht="15">
      <c r="A27" s="9" t="s">
        <v>174</v>
      </c>
      <c r="B27" s="9"/>
      <c r="C27" s="108">
        <v>20226</v>
      </c>
      <c r="D27" s="108">
        <v>30.500346089192128</v>
      </c>
      <c r="E27" s="108">
        <v>17.56649856620192</v>
      </c>
      <c r="F27" s="108">
        <v>21.956887174923363</v>
      </c>
      <c r="G27" s="108">
        <v>11.96479778502917</v>
      </c>
      <c r="H27" s="108" t="s">
        <v>45</v>
      </c>
      <c r="I27" s="108" t="s">
        <v>45</v>
      </c>
      <c r="J27" s="108" t="s">
        <v>45</v>
      </c>
      <c r="K27" s="108">
        <v>18.01147038465342</v>
      </c>
    </row>
    <row r="28" spans="1:11" ht="15">
      <c r="A28" t="s">
        <v>7</v>
      </c>
      <c r="C28" s="2">
        <v>117</v>
      </c>
      <c r="D28" s="122">
        <v>47.008547008547005</v>
      </c>
      <c r="E28" s="122">
        <v>29.914529914529915</v>
      </c>
      <c r="F28" s="122">
        <v>14.529914529914532</v>
      </c>
      <c r="G28" s="122">
        <v>4.273504273504273</v>
      </c>
      <c r="H28" s="122">
        <v>0</v>
      </c>
      <c r="I28" s="122">
        <v>0</v>
      </c>
      <c r="J28" s="122">
        <v>0</v>
      </c>
      <c r="K28" s="122">
        <v>4.273504273504273</v>
      </c>
    </row>
    <row r="29" spans="2:11" ht="15">
      <c r="B29" t="s">
        <v>167</v>
      </c>
      <c r="D29" s="20">
        <v>56.41025641025641</v>
      </c>
      <c r="E29" s="20">
        <v>23.076923076923077</v>
      </c>
      <c r="F29" s="20">
        <v>16.23931623931624</v>
      </c>
      <c r="G29" s="20">
        <v>2.564102564102564</v>
      </c>
      <c r="H29" s="20">
        <v>0.8547008547008548</v>
      </c>
      <c r="I29" s="20">
        <v>0</v>
      </c>
      <c r="J29" s="20">
        <v>0</v>
      </c>
      <c r="K29" s="20">
        <v>0.8547008547008548</v>
      </c>
    </row>
    <row r="30" spans="2:11" ht="15">
      <c r="B30" t="s">
        <v>172</v>
      </c>
      <c r="D30" s="20">
        <v>52.13675213675214</v>
      </c>
      <c r="E30" s="20">
        <v>30.76923076923077</v>
      </c>
      <c r="F30" s="20">
        <v>5.982905982905983</v>
      </c>
      <c r="G30" s="20">
        <v>4.273504273504273</v>
      </c>
      <c r="H30" s="20">
        <v>4.273504273504273</v>
      </c>
      <c r="I30" s="20">
        <v>0</v>
      </c>
      <c r="J30" s="20">
        <v>2.564102564102564</v>
      </c>
      <c r="K30" s="20">
        <v>0</v>
      </c>
    </row>
    <row r="31" spans="2:11" ht="15">
      <c r="B31" t="s">
        <v>168</v>
      </c>
      <c r="D31" s="20">
        <v>34.18803418803419</v>
      </c>
      <c r="E31" s="20">
        <v>29.914529914529915</v>
      </c>
      <c r="F31" s="20">
        <v>23.076923076923077</v>
      </c>
      <c r="G31" s="20">
        <v>6.837606837606838</v>
      </c>
      <c r="H31" s="20">
        <v>2.564102564102564</v>
      </c>
      <c r="I31" s="20">
        <v>0</v>
      </c>
      <c r="J31" s="20">
        <v>0</v>
      </c>
      <c r="K31" s="20">
        <v>3.418803418803419</v>
      </c>
    </row>
    <row r="32" spans="1:11" ht="15">
      <c r="A32" s="9"/>
      <c r="B32" s="9" t="s">
        <v>173</v>
      </c>
      <c r="C32" s="108"/>
      <c r="D32" s="108">
        <v>41.02564102564102</v>
      </c>
      <c r="E32" s="108">
        <v>39.31623931623932</v>
      </c>
      <c r="F32" s="108">
        <v>14.529914529914532</v>
      </c>
      <c r="G32" s="108">
        <v>3.418803418803419</v>
      </c>
      <c r="H32" s="108">
        <v>1.7094017094017095</v>
      </c>
      <c r="I32" s="108">
        <v>0</v>
      </c>
      <c r="J32" s="108">
        <v>0</v>
      </c>
      <c r="K32" s="108">
        <v>0</v>
      </c>
    </row>
    <row r="33" spans="1:11" ht="15">
      <c r="A33" t="s">
        <v>175</v>
      </c>
      <c r="C33" s="2">
        <v>366</v>
      </c>
      <c r="D33" s="122">
        <v>30.958904109589042</v>
      </c>
      <c r="E33" s="122">
        <v>24.93150684931507</v>
      </c>
      <c r="F33" s="122">
        <v>16.986301369863014</v>
      </c>
      <c r="G33" s="122">
        <v>15.342465753424658</v>
      </c>
      <c r="H33" s="122">
        <v>7.123287671232877</v>
      </c>
      <c r="I33" s="122">
        <v>1.9178082191780823</v>
      </c>
      <c r="J33" s="122">
        <v>0</v>
      </c>
      <c r="K33" s="122">
        <v>2.73972602739726</v>
      </c>
    </row>
    <row r="34" spans="2:11" ht="15">
      <c r="B34" t="s">
        <v>167</v>
      </c>
      <c r="D34" s="20">
        <v>35.61643835616438</v>
      </c>
      <c r="E34" s="20">
        <v>21.36986301369863</v>
      </c>
      <c r="F34" s="20">
        <v>21.36986301369863</v>
      </c>
      <c r="G34" s="20">
        <v>10.136986301369863</v>
      </c>
      <c r="H34" s="20">
        <v>6.8493150684931505</v>
      </c>
      <c r="I34" s="20">
        <v>1.9178082191780823</v>
      </c>
      <c r="J34" s="20">
        <v>0</v>
      </c>
      <c r="K34" s="20">
        <v>2.73972602739726</v>
      </c>
    </row>
    <row r="35" spans="2:11" ht="15">
      <c r="B35" t="s">
        <v>172</v>
      </c>
      <c r="D35" s="20">
        <v>36.16438356164384</v>
      </c>
      <c r="E35" s="20">
        <v>17.80821917808219</v>
      </c>
      <c r="F35" s="20">
        <v>17.534246575342465</v>
      </c>
      <c r="G35" s="20">
        <v>13.972602739726028</v>
      </c>
      <c r="H35" s="20">
        <v>6.8493150684931505</v>
      </c>
      <c r="I35" s="20">
        <v>4.383561643835616</v>
      </c>
      <c r="J35" s="20">
        <v>0.547945205479452</v>
      </c>
      <c r="K35" s="20">
        <v>2.73972602739726</v>
      </c>
    </row>
    <row r="36" spans="2:11" ht="15">
      <c r="B36" t="s">
        <v>173</v>
      </c>
      <c r="D36" s="20">
        <v>25.205479452054796</v>
      </c>
      <c r="E36" s="20">
        <v>26.301369863013697</v>
      </c>
      <c r="F36" s="20">
        <v>20</v>
      </c>
      <c r="G36" s="20">
        <v>16.43835616438356</v>
      </c>
      <c r="H36" s="20">
        <v>8.767123287671232</v>
      </c>
      <c r="I36" s="20">
        <v>3.287671232876712</v>
      </c>
      <c r="J36" s="20">
        <v>0</v>
      </c>
      <c r="K36" s="20">
        <v>0</v>
      </c>
    </row>
    <row r="37" spans="1:11" ht="15">
      <c r="A37" s="9" t="s">
        <v>176</v>
      </c>
      <c r="B37" s="9"/>
      <c r="C37" s="108">
        <v>146</v>
      </c>
      <c r="D37" s="108">
        <v>24.65753424657534</v>
      </c>
      <c r="E37" s="108">
        <v>26.027397260273972</v>
      </c>
      <c r="F37" s="108">
        <v>23.28767123287671</v>
      </c>
      <c r="G37" s="108">
        <v>21.91780821917808</v>
      </c>
      <c r="H37" s="108" t="s">
        <v>45</v>
      </c>
      <c r="I37" s="108" t="s">
        <v>45</v>
      </c>
      <c r="J37" s="108" t="s">
        <v>45</v>
      </c>
      <c r="K37" s="108">
        <v>4.109589041095887</v>
      </c>
    </row>
    <row r="38" spans="1:11" ht="15">
      <c r="A38" t="s">
        <v>9</v>
      </c>
      <c r="C38" s="2">
        <v>15845</v>
      </c>
      <c r="D38" s="122">
        <v>18.573682549700223</v>
      </c>
      <c r="E38" s="122">
        <v>22.21520984537709</v>
      </c>
      <c r="F38" s="122">
        <v>24.928999684443042</v>
      </c>
      <c r="G38" s="122">
        <v>19.028084569264752</v>
      </c>
      <c r="H38" s="122">
        <v>7.188387503944462</v>
      </c>
      <c r="I38" s="122">
        <v>2.114231618807195</v>
      </c>
      <c r="J38" s="122">
        <v>0.037866834963710946</v>
      </c>
      <c r="K38" s="122">
        <v>5.913537393499527</v>
      </c>
    </row>
    <row r="39" spans="2:11" ht="15">
      <c r="B39" t="s">
        <v>167</v>
      </c>
      <c r="D39" s="20">
        <v>16.53518460082045</v>
      </c>
      <c r="E39" s="20">
        <v>17.86683496371095</v>
      </c>
      <c r="F39" s="20">
        <v>26.557273587882612</v>
      </c>
      <c r="G39" s="20">
        <v>22.240454402019562</v>
      </c>
      <c r="H39" s="20">
        <v>6.229094351530452</v>
      </c>
      <c r="I39" s="20">
        <v>4.80908804039129</v>
      </c>
      <c r="J39" s="20">
        <v>1.4389397286210162</v>
      </c>
      <c r="K39" s="20">
        <v>4.3231303250236675</v>
      </c>
    </row>
    <row r="40" spans="2:11" ht="15">
      <c r="B40" t="s">
        <v>172</v>
      </c>
      <c r="D40" s="20">
        <v>13.54370463868728</v>
      </c>
      <c r="E40" s="20">
        <v>23.559482486588827</v>
      </c>
      <c r="F40" s="20">
        <v>18.314925844114864</v>
      </c>
      <c r="G40" s="20">
        <v>30.45755758914484</v>
      </c>
      <c r="H40" s="20">
        <v>5.692647522877879</v>
      </c>
      <c r="I40" s="20">
        <v>2.6633007257810033</v>
      </c>
      <c r="J40" s="20">
        <v>0.39129062795834646</v>
      </c>
      <c r="K40" s="20">
        <v>5.377090564846955</v>
      </c>
    </row>
    <row r="41" spans="2:11" ht="15">
      <c r="B41" t="s">
        <v>173</v>
      </c>
      <c r="D41" s="20">
        <v>19.224943196162585</v>
      </c>
      <c r="E41" s="20">
        <v>21.945215854582177</v>
      </c>
      <c r="F41" s="20">
        <v>22.841454178237818</v>
      </c>
      <c r="G41" s="20">
        <v>19.14289320878566</v>
      </c>
      <c r="H41" s="20">
        <v>10.26255995960616</v>
      </c>
      <c r="I41" s="20">
        <v>5.289068417066398</v>
      </c>
      <c r="J41" s="20">
        <v>0.845746023731381</v>
      </c>
      <c r="K41" s="20">
        <v>0.44811916182782124</v>
      </c>
    </row>
    <row r="42" spans="1:11" ht="15">
      <c r="A42" s="9" t="s">
        <v>177</v>
      </c>
      <c r="B42" s="9"/>
      <c r="C42" s="108">
        <v>9045</v>
      </c>
      <c r="D42" s="108">
        <v>25.649530127142068</v>
      </c>
      <c r="E42" s="108">
        <v>15.787728026533996</v>
      </c>
      <c r="F42" s="108">
        <v>26.85461580983969</v>
      </c>
      <c r="G42" s="108">
        <v>18.772802653399665</v>
      </c>
      <c r="H42" s="108" t="s">
        <v>45</v>
      </c>
      <c r="I42" s="108" t="s">
        <v>45</v>
      </c>
      <c r="J42" s="108" t="s">
        <v>45</v>
      </c>
      <c r="K42" s="108">
        <v>12.93532338308458</v>
      </c>
    </row>
    <row r="43" spans="1:11" ht="15">
      <c r="A43" t="s">
        <v>10</v>
      </c>
      <c r="C43" s="2">
        <v>852</v>
      </c>
      <c r="D43" s="122">
        <v>27.464788732394368</v>
      </c>
      <c r="E43" s="122">
        <v>22.417840375586852</v>
      </c>
      <c r="F43" s="122">
        <v>17.6056338028169</v>
      </c>
      <c r="G43" s="122">
        <v>18.779342723004692</v>
      </c>
      <c r="H43" s="122">
        <v>7.394366197183098</v>
      </c>
      <c r="I43" s="122">
        <v>3.051643192488263</v>
      </c>
      <c r="J43" s="122">
        <v>0.11737089201877934</v>
      </c>
      <c r="K43" s="122">
        <v>3.169014084507042</v>
      </c>
    </row>
    <row r="44" spans="2:11" ht="15">
      <c r="B44" t="s">
        <v>167</v>
      </c>
      <c r="D44" s="20">
        <v>30.633802816901408</v>
      </c>
      <c r="E44" s="20">
        <v>14.553990610328638</v>
      </c>
      <c r="F44" s="20">
        <v>19.600938967136152</v>
      </c>
      <c r="G44" s="20">
        <v>21.244131455399064</v>
      </c>
      <c r="H44" s="20">
        <v>4.929577464788732</v>
      </c>
      <c r="I44" s="20">
        <v>3.9906103286384975</v>
      </c>
      <c r="J44" s="20">
        <v>2.464788732394366</v>
      </c>
      <c r="K44" s="20">
        <v>2.5821596244131455</v>
      </c>
    </row>
    <row r="45" spans="2:11" ht="15">
      <c r="B45" t="s">
        <v>172</v>
      </c>
      <c r="D45" s="20">
        <v>18.427230046948356</v>
      </c>
      <c r="E45" s="20">
        <v>23.122065727699532</v>
      </c>
      <c r="F45" s="20">
        <v>21.830985915492956</v>
      </c>
      <c r="G45" s="20">
        <v>25.352112676056336</v>
      </c>
      <c r="H45" s="20">
        <v>5.046948356807512</v>
      </c>
      <c r="I45" s="20">
        <v>2.464788732394366</v>
      </c>
      <c r="J45" s="20">
        <v>0.8215962441314555</v>
      </c>
      <c r="K45" s="20">
        <v>2.9342723004694835</v>
      </c>
    </row>
    <row r="46" spans="2:11" ht="15">
      <c r="B46" t="s">
        <v>173</v>
      </c>
      <c r="D46" s="20">
        <v>27.816901408450708</v>
      </c>
      <c r="E46" s="20">
        <v>18.544600938967136</v>
      </c>
      <c r="F46" s="20">
        <v>19.366197183098592</v>
      </c>
      <c r="G46" s="20">
        <v>16.079812206572768</v>
      </c>
      <c r="H46" s="20">
        <v>12.089201877934272</v>
      </c>
      <c r="I46" s="20">
        <v>5.28169014084507</v>
      </c>
      <c r="J46" s="20">
        <v>0.8215962441314555</v>
      </c>
      <c r="K46" s="20">
        <v>0</v>
      </c>
    </row>
    <row r="47" spans="1:11" ht="15">
      <c r="A47" s="9" t="s">
        <v>178</v>
      </c>
      <c r="B47" s="9"/>
      <c r="C47" s="108">
        <v>482</v>
      </c>
      <c r="D47" s="108">
        <v>41.49377593360996</v>
      </c>
      <c r="E47" s="108">
        <v>18.464730290456433</v>
      </c>
      <c r="F47" s="108">
        <v>13.070539419087138</v>
      </c>
      <c r="G47" s="108">
        <v>11.618257261410788</v>
      </c>
      <c r="H47" s="108" t="s">
        <v>45</v>
      </c>
      <c r="I47" s="108" t="s">
        <v>45</v>
      </c>
      <c r="J47" s="108" t="s">
        <v>45</v>
      </c>
      <c r="K47" s="108">
        <v>15.352697095435673</v>
      </c>
    </row>
    <row r="48" spans="1:11" ht="15">
      <c r="A48" t="s">
        <v>11</v>
      </c>
      <c r="C48" s="2">
        <v>824</v>
      </c>
      <c r="D48" s="122">
        <v>55.582524271844655</v>
      </c>
      <c r="E48" s="122">
        <v>20.145631067961165</v>
      </c>
      <c r="F48" s="122">
        <v>8.980582524271846</v>
      </c>
      <c r="G48" s="122">
        <v>5.703883495145631</v>
      </c>
      <c r="H48" s="122">
        <v>5.097087378640777</v>
      </c>
      <c r="I48" s="122">
        <v>1.6990291262135921</v>
      </c>
      <c r="J48" s="122">
        <v>0</v>
      </c>
      <c r="K48" s="122">
        <v>2.7912621359223304</v>
      </c>
    </row>
    <row r="49" spans="2:11" ht="15">
      <c r="B49" t="s">
        <v>164</v>
      </c>
      <c r="D49" s="20">
        <v>51.09223300970874</v>
      </c>
      <c r="E49" s="20">
        <v>20.99514563106796</v>
      </c>
      <c r="F49" s="20">
        <v>8.616504854368932</v>
      </c>
      <c r="G49" s="20">
        <v>5.339805825242718</v>
      </c>
      <c r="H49" s="20">
        <v>4.368932038834951</v>
      </c>
      <c r="I49" s="20">
        <v>4.854368932038835</v>
      </c>
      <c r="J49" s="20">
        <v>3.033980582524272</v>
      </c>
      <c r="K49" s="20">
        <v>1.6990291262135921</v>
      </c>
    </row>
    <row r="50" spans="2:11" ht="15">
      <c r="B50" t="s">
        <v>165</v>
      </c>
      <c r="D50" s="20">
        <v>57.64563106796117</v>
      </c>
      <c r="E50" s="20">
        <v>20.87378640776699</v>
      </c>
      <c r="F50" s="20">
        <v>4.247572815533981</v>
      </c>
      <c r="G50" s="20">
        <v>8.009708737864079</v>
      </c>
      <c r="H50" s="20">
        <v>3.1553398058252426</v>
      </c>
      <c r="I50" s="20">
        <v>2.669902912621359</v>
      </c>
      <c r="J50" s="20">
        <v>1.0922330097087378</v>
      </c>
      <c r="K50" s="20">
        <v>2.3058252427184467</v>
      </c>
    </row>
    <row r="51" spans="1:11" ht="15">
      <c r="A51" s="9"/>
      <c r="B51" s="9" t="s">
        <v>166</v>
      </c>
      <c r="C51" s="108"/>
      <c r="D51" s="108">
        <v>65.0485436893204</v>
      </c>
      <c r="E51" s="108">
        <v>20.266990291262136</v>
      </c>
      <c r="F51" s="108">
        <v>10.072815533980583</v>
      </c>
      <c r="G51" s="108">
        <v>2.669902912621359</v>
      </c>
      <c r="H51" s="108">
        <v>0.9708737864077669</v>
      </c>
      <c r="I51" s="108">
        <v>0.3640776699029126</v>
      </c>
      <c r="J51" s="108">
        <v>0.24271844660194172</v>
      </c>
      <c r="K51" s="108">
        <v>0.3640776699029126</v>
      </c>
    </row>
    <row r="52" spans="1:11" ht="15">
      <c r="A52" t="s">
        <v>12</v>
      </c>
      <c r="C52" s="2">
        <v>7</v>
      </c>
      <c r="D52" s="122">
        <v>100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</row>
    <row r="53" spans="2:11" ht="15">
      <c r="B53" t="s">
        <v>167</v>
      </c>
      <c r="D53" s="20">
        <v>100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2:11" ht="15">
      <c r="B54" t="s">
        <v>172</v>
      </c>
      <c r="D54" s="20">
        <v>71.42857142857143</v>
      </c>
      <c r="E54" s="20">
        <v>14.285714285714285</v>
      </c>
      <c r="F54" s="20">
        <v>14.285714285714285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2:11" ht="15">
      <c r="B55" t="s">
        <v>173</v>
      </c>
      <c r="D55" s="20">
        <v>100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</row>
    <row r="56" spans="1:11" ht="15">
      <c r="A56" s="9" t="s">
        <v>179</v>
      </c>
      <c r="B56" s="9"/>
      <c r="C56" s="108">
        <v>6</v>
      </c>
      <c r="D56" s="108">
        <v>100</v>
      </c>
      <c r="E56" s="108">
        <v>0</v>
      </c>
      <c r="F56" s="108">
        <v>0</v>
      </c>
      <c r="G56" s="108">
        <v>0</v>
      </c>
      <c r="H56" s="108" t="s">
        <v>45</v>
      </c>
      <c r="I56" s="108" t="s">
        <v>45</v>
      </c>
      <c r="J56" s="108" t="s">
        <v>45</v>
      </c>
      <c r="K56" s="108">
        <v>0</v>
      </c>
    </row>
    <row r="57" spans="1:11" ht="15">
      <c r="A57" t="s">
        <v>13</v>
      </c>
      <c r="C57" s="2">
        <v>2911</v>
      </c>
      <c r="D57" s="122">
        <v>26.004809343868086</v>
      </c>
      <c r="E57" s="122">
        <v>23.84060460322913</v>
      </c>
      <c r="F57" s="122">
        <v>20.371006526966678</v>
      </c>
      <c r="G57" s="122">
        <v>14.256269323256612</v>
      </c>
      <c r="H57" s="122">
        <v>8.691171418756442</v>
      </c>
      <c r="I57" s="122">
        <v>2.5764342150463757</v>
      </c>
      <c r="J57" s="122">
        <v>0.06870491240123669</v>
      </c>
      <c r="K57" s="122">
        <v>4.190999656475438</v>
      </c>
    </row>
    <row r="58" spans="2:11" ht="15">
      <c r="B58" t="s">
        <v>167</v>
      </c>
      <c r="D58" s="20">
        <v>25.523874957059427</v>
      </c>
      <c r="E58" s="20">
        <v>20.886293369975952</v>
      </c>
      <c r="F58" s="20">
        <v>19.340432840948125</v>
      </c>
      <c r="G58" s="20">
        <v>21.023703194778427</v>
      </c>
      <c r="H58" s="20">
        <v>4.56887667468224</v>
      </c>
      <c r="I58" s="20">
        <v>3.9505324630711094</v>
      </c>
      <c r="J58" s="20">
        <v>1.580212985228444</v>
      </c>
      <c r="K58" s="20">
        <v>3.1260735142562694</v>
      </c>
    </row>
    <row r="59" spans="2:11" ht="15">
      <c r="B59" t="s">
        <v>172</v>
      </c>
      <c r="D59" s="20">
        <v>17.69151494331845</v>
      </c>
      <c r="E59" s="20">
        <v>24.08107179663346</v>
      </c>
      <c r="F59" s="20">
        <v>21.1611130195809</v>
      </c>
      <c r="G59" s="20">
        <v>17.313637925111646</v>
      </c>
      <c r="H59" s="20">
        <v>9.99656475437994</v>
      </c>
      <c r="I59" s="20">
        <v>5.18722088629337</v>
      </c>
      <c r="J59" s="20">
        <v>0.7557540364136035</v>
      </c>
      <c r="K59" s="20">
        <v>3.813122638268636</v>
      </c>
    </row>
    <row r="60" spans="2:11" ht="15">
      <c r="B60" t="s">
        <v>173</v>
      </c>
      <c r="D60" s="20">
        <v>26.966678117485397</v>
      </c>
      <c r="E60" s="20">
        <v>22.56956372380625</v>
      </c>
      <c r="F60" s="20">
        <v>19.92442459635864</v>
      </c>
      <c r="G60" s="20">
        <v>14.015802129852284</v>
      </c>
      <c r="H60" s="20">
        <v>9.584335279972517</v>
      </c>
      <c r="I60" s="20">
        <v>6.046032291308828</v>
      </c>
      <c r="J60" s="20">
        <v>0.6183442116111302</v>
      </c>
      <c r="K60" s="20">
        <v>0.27481964960494676</v>
      </c>
    </row>
    <row r="61" spans="1:11" ht="15">
      <c r="A61" s="9" t="s">
        <v>180</v>
      </c>
      <c r="B61" s="9"/>
      <c r="C61" s="108">
        <v>1945</v>
      </c>
      <c r="D61" s="108">
        <v>31.876606683804624</v>
      </c>
      <c r="E61" s="108">
        <v>19.897172236503856</v>
      </c>
      <c r="F61" s="108">
        <v>13.830334190231364</v>
      </c>
      <c r="G61" s="108">
        <v>20.822622107969153</v>
      </c>
      <c r="H61" s="108" t="s">
        <v>45</v>
      </c>
      <c r="I61" s="108" t="s">
        <v>45</v>
      </c>
      <c r="J61" s="108" t="s">
        <v>45</v>
      </c>
      <c r="K61" s="108">
        <v>13.573264781491005</v>
      </c>
    </row>
    <row r="62" spans="1:11" ht="15">
      <c r="A62" t="s">
        <v>137</v>
      </c>
      <c r="C62" s="2">
        <v>153</v>
      </c>
      <c r="D62" s="122">
        <v>46.40522875816993</v>
      </c>
      <c r="E62" s="122">
        <v>21.568627450980394</v>
      </c>
      <c r="F62" s="122">
        <v>17.647058823529413</v>
      </c>
      <c r="G62" s="122">
        <v>7.18954248366013</v>
      </c>
      <c r="H62" s="122">
        <v>0.6535947712418301</v>
      </c>
      <c r="I62" s="122">
        <v>0</v>
      </c>
      <c r="J62" s="122">
        <v>0</v>
      </c>
      <c r="K62" s="122">
        <v>6.535947712418301</v>
      </c>
    </row>
    <row r="63" spans="2:11" ht="15">
      <c r="B63" t="s">
        <v>167</v>
      </c>
      <c r="D63" s="20">
        <v>28.104575163398692</v>
      </c>
      <c r="E63" s="20">
        <v>22.22222222222222</v>
      </c>
      <c r="F63" s="20">
        <v>16.99346405228758</v>
      </c>
      <c r="G63" s="20">
        <v>11.76470588235294</v>
      </c>
      <c r="H63" s="20">
        <v>2.6143790849673203</v>
      </c>
      <c r="I63" s="20">
        <v>5.228758169934641</v>
      </c>
      <c r="J63" s="20">
        <v>7.8431372549019605</v>
      </c>
      <c r="K63" s="20">
        <v>5.228758169934641</v>
      </c>
    </row>
    <row r="64" spans="2:11" ht="15">
      <c r="B64" t="s">
        <v>172</v>
      </c>
      <c r="D64" s="20">
        <v>44.44444444444444</v>
      </c>
      <c r="E64" s="20">
        <v>20.915032679738562</v>
      </c>
      <c r="F64" s="20">
        <v>22.875816993464053</v>
      </c>
      <c r="G64" s="20">
        <v>5.88235294117647</v>
      </c>
      <c r="H64" s="20">
        <v>0</v>
      </c>
      <c r="I64" s="20">
        <v>0</v>
      </c>
      <c r="J64" s="20">
        <v>0</v>
      </c>
      <c r="K64" s="20">
        <v>5.88235294117647</v>
      </c>
    </row>
    <row r="65" spans="2:11" ht="15">
      <c r="B65" t="s">
        <v>173</v>
      </c>
      <c r="D65" s="20">
        <v>53.59477124183007</v>
      </c>
      <c r="E65" s="20">
        <v>25.49019607843137</v>
      </c>
      <c r="F65" s="20">
        <v>13.071895424836603</v>
      </c>
      <c r="G65" s="20">
        <v>5.88235294117647</v>
      </c>
      <c r="H65" s="20">
        <v>1.3071895424836601</v>
      </c>
      <c r="I65" s="20">
        <v>0</v>
      </c>
      <c r="J65" s="20">
        <v>0</v>
      </c>
      <c r="K65" s="20">
        <v>0.6535947712418301</v>
      </c>
    </row>
    <row r="66" spans="1:11" ht="15">
      <c r="A66" s="9" t="s">
        <v>181</v>
      </c>
      <c r="B66" s="9"/>
      <c r="C66" s="108">
        <v>94</v>
      </c>
      <c r="D66" s="108">
        <v>69.14893617021278</v>
      </c>
      <c r="E66" s="108">
        <v>15.957446808510639</v>
      </c>
      <c r="F66" s="108">
        <v>5.319148936170213</v>
      </c>
      <c r="G66" s="108">
        <v>6.382978723404255</v>
      </c>
      <c r="H66" s="108" t="s">
        <v>45</v>
      </c>
      <c r="I66" s="108" t="s">
        <v>45</v>
      </c>
      <c r="J66" s="108" t="s">
        <v>45</v>
      </c>
      <c r="K66" s="130">
        <v>3.191489361702125</v>
      </c>
    </row>
    <row r="67" spans="1:11" ht="15">
      <c r="A67" s="19" t="s">
        <v>182</v>
      </c>
      <c r="B67" s="19"/>
      <c r="C67" s="20"/>
      <c r="D67" s="20"/>
      <c r="E67" s="20"/>
      <c r="F67" s="20"/>
      <c r="G67" s="20"/>
      <c r="H67" s="20"/>
      <c r="I67" s="20"/>
      <c r="J67" s="20"/>
      <c r="K67" s="20"/>
    </row>
    <row r="68" spans="1:2" ht="15">
      <c r="A68" s="157" t="s">
        <v>285</v>
      </c>
      <c r="B68" s="126"/>
    </row>
    <row r="69" spans="1:2" ht="15">
      <c r="A69" s="157"/>
      <c r="B69" s="84" t="s">
        <v>286</v>
      </c>
    </row>
    <row r="70" spans="1:3" ht="15">
      <c r="C70" s="2" t="s">
        <v>69</v>
      </c>
    </row>
    <row r="71" spans="1:11" ht="15">
      <c r="A71" s="17" t="s">
        <v>91</v>
      </c>
      <c r="B71" s="19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">
      <c r="A72" s="91"/>
      <c r="B72" s="91"/>
      <c r="C72" s="122"/>
      <c r="D72" s="122"/>
      <c r="E72" s="122"/>
      <c r="F72" s="122"/>
      <c r="G72" s="15" t="s">
        <v>160</v>
      </c>
      <c r="H72" s="122"/>
      <c r="I72" s="122"/>
      <c r="J72" s="122"/>
      <c r="K72" s="15" t="s">
        <v>161</v>
      </c>
    </row>
    <row r="73" spans="1:11" ht="15">
      <c r="A73" s="5" t="s">
        <v>162</v>
      </c>
      <c r="B73" s="5"/>
      <c r="C73" s="159" t="s">
        <v>71</v>
      </c>
      <c r="D73" s="108">
        <v>1</v>
      </c>
      <c r="E73" s="108">
        <v>2</v>
      </c>
      <c r="F73" s="108">
        <v>3</v>
      </c>
      <c r="G73" s="108">
        <v>4</v>
      </c>
      <c r="H73" s="108">
        <v>5</v>
      </c>
      <c r="I73" s="108">
        <v>6</v>
      </c>
      <c r="J73" s="108">
        <v>7</v>
      </c>
      <c r="K73" s="159" t="s">
        <v>163</v>
      </c>
    </row>
    <row r="74" spans="1:11" ht="15">
      <c r="A74" t="s">
        <v>14</v>
      </c>
      <c r="C74" s="2">
        <v>4225</v>
      </c>
      <c r="D74" s="122">
        <v>24.68639053254438</v>
      </c>
      <c r="E74" s="122">
        <v>25.704142011834318</v>
      </c>
      <c r="F74" s="122">
        <v>19.384615384615383</v>
      </c>
      <c r="G74" s="122">
        <v>14.982248520710058</v>
      </c>
      <c r="H74" s="122">
        <v>8.994082840236686</v>
      </c>
      <c r="I74" s="122">
        <v>3.1479289940828403</v>
      </c>
      <c r="J74" s="122">
        <v>0.1183431952662722</v>
      </c>
      <c r="K74" s="122">
        <v>2.9822485207100593</v>
      </c>
    </row>
    <row r="75" spans="2:11" ht="15">
      <c r="B75" t="s">
        <v>183</v>
      </c>
      <c r="D75" s="20">
        <v>15.408284023668639</v>
      </c>
      <c r="E75" s="20">
        <v>22.17751479289941</v>
      </c>
      <c r="F75" s="20">
        <v>17.041420118343193</v>
      </c>
      <c r="G75" s="20">
        <v>24.071005917159763</v>
      </c>
      <c r="H75" s="20">
        <v>6.958579881656806</v>
      </c>
      <c r="I75" s="20">
        <v>7.976331360946745</v>
      </c>
      <c r="J75" s="20">
        <v>3.7869822485207103</v>
      </c>
      <c r="K75" s="20">
        <v>2.5798816568047336</v>
      </c>
    </row>
    <row r="76" spans="2:11" ht="15">
      <c r="B76" t="s">
        <v>184</v>
      </c>
      <c r="D76" s="20">
        <v>25.372781065088756</v>
      </c>
      <c r="E76" s="20">
        <v>22.24852071005917</v>
      </c>
      <c r="F76" s="20">
        <v>19.7396449704142</v>
      </c>
      <c r="G76" s="20">
        <v>15.668639053254438</v>
      </c>
      <c r="H76" s="20">
        <v>6.556213017751479</v>
      </c>
      <c r="I76" s="20">
        <v>6.035502958579881</v>
      </c>
      <c r="J76" s="20">
        <v>1.8461538461538463</v>
      </c>
      <c r="K76" s="20">
        <v>2.532544378698225</v>
      </c>
    </row>
    <row r="77" spans="1:11" ht="15">
      <c r="A77" s="9"/>
      <c r="B77" s="9" t="s">
        <v>185</v>
      </c>
      <c r="C77" s="108"/>
      <c r="D77" s="108">
        <v>52.94674556213018</v>
      </c>
      <c r="E77" s="108">
        <v>9.656804733727812</v>
      </c>
      <c r="F77" s="108">
        <v>22.556213017751478</v>
      </c>
      <c r="G77" s="108">
        <v>5.1360946745562135</v>
      </c>
      <c r="H77" s="108">
        <v>8.236686390532544</v>
      </c>
      <c r="I77" s="108">
        <v>0.5443786982248521</v>
      </c>
      <c r="J77" s="108">
        <v>0.49704142011834324</v>
      </c>
      <c r="K77" s="108">
        <v>0.42603550295857984</v>
      </c>
    </row>
    <row r="78" spans="1:11" ht="15">
      <c r="A78" t="s">
        <v>15</v>
      </c>
      <c r="C78" s="2">
        <v>60149</v>
      </c>
      <c r="D78" s="122">
        <v>18.31440307318777</v>
      </c>
      <c r="E78" s="122">
        <v>14.151963148354483</v>
      </c>
      <c r="F78" s="122">
        <v>22.571632880448337</v>
      </c>
      <c r="G78" s="122">
        <v>15.919711306603695</v>
      </c>
      <c r="H78" s="122">
        <v>20.128714682453893</v>
      </c>
      <c r="I78" s="122">
        <v>5.993381338034025</v>
      </c>
      <c r="J78" s="122">
        <v>0.8198493339763524</v>
      </c>
      <c r="K78" s="122">
        <v>2.1003442369414467</v>
      </c>
    </row>
    <row r="79" spans="2:11" ht="15">
      <c r="B79" t="s">
        <v>183</v>
      </c>
      <c r="D79" s="20">
        <v>17.613702502702253</v>
      </c>
      <c r="E79" s="20">
        <v>14.996258418558245</v>
      </c>
      <c r="F79" s="20">
        <v>19.256672486904463</v>
      </c>
      <c r="G79" s="20">
        <v>18.090962002161803</v>
      </c>
      <c r="H79" s="20">
        <v>20.528810177101523</v>
      </c>
      <c r="I79" s="20">
        <v>6.325767024195559</v>
      </c>
      <c r="J79" s="20">
        <v>1.30373326681633</v>
      </c>
      <c r="K79" s="20">
        <v>1.8840941215598237</v>
      </c>
    </row>
    <row r="80" spans="2:11" ht="15">
      <c r="B80" t="s">
        <v>186</v>
      </c>
      <c r="D80" s="20">
        <v>14.267897231229734</v>
      </c>
      <c r="E80" s="20">
        <v>12.972478589839529</v>
      </c>
      <c r="F80" s="20">
        <v>20.282697264488235</v>
      </c>
      <c r="G80" s="20">
        <v>20.20287686039744</v>
      </c>
      <c r="H80" s="20">
        <v>16.256755633158726</v>
      </c>
      <c r="I80" s="20">
        <v>11.544025941631329</v>
      </c>
      <c r="J80" s="20">
        <v>2.5692192566724867</v>
      </c>
      <c r="K80" s="20">
        <v>1.9040492225825225</v>
      </c>
    </row>
    <row r="81" spans="1:11" ht="15">
      <c r="A81" s="9"/>
      <c r="B81" s="9" t="s">
        <v>187</v>
      </c>
      <c r="C81" s="108"/>
      <c r="D81" s="108">
        <v>35.000166295273885</v>
      </c>
      <c r="E81" s="108">
        <v>10.273722020820168</v>
      </c>
      <c r="F81" s="108">
        <v>26.75025775767453</v>
      </c>
      <c r="G81" s="108">
        <v>8.800345894169688</v>
      </c>
      <c r="H81" s="108">
        <v>15.839624837862107</v>
      </c>
      <c r="I81" s="108">
        <v>2.1967605680646556</v>
      </c>
      <c r="J81" s="108">
        <v>0.9528719193800512</v>
      </c>
      <c r="K81" s="108">
        <v>0.18625070675491404</v>
      </c>
    </row>
    <row r="82" spans="1:11" ht="15">
      <c r="A82" t="s">
        <v>16</v>
      </c>
      <c r="C82" s="2">
        <v>22612</v>
      </c>
      <c r="D82" s="122">
        <v>25.696594427244584</v>
      </c>
      <c r="E82" s="122">
        <v>23.940734188412208</v>
      </c>
      <c r="F82" s="122">
        <v>26.88191065900044</v>
      </c>
      <c r="G82" s="122">
        <v>10.791685095090669</v>
      </c>
      <c r="H82" s="122">
        <v>7.9256965944272455</v>
      </c>
      <c r="I82" s="122">
        <v>2.5961963732861566</v>
      </c>
      <c r="J82" s="122">
        <v>0.18575851393188852</v>
      </c>
      <c r="K82" s="122">
        <v>1.9814241486068114</v>
      </c>
    </row>
    <row r="83" spans="2:11" ht="15">
      <c r="B83" t="s">
        <v>188</v>
      </c>
      <c r="D83" s="20">
        <v>19.46483856700575</v>
      </c>
      <c r="E83" s="20">
        <v>21.817779743476336</v>
      </c>
      <c r="F83" s="20">
        <v>15.98407784166298</v>
      </c>
      <c r="G83" s="20">
        <v>22.826183104820878</v>
      </c>
      <c r="H83" s="20">
        <v>7.041132242370632</v>
      </c>
      <c r="I83" s="20" t="s">
        <v>45</v>
      </c>
      <c r="J83" s="20">
        <v>10.98186643078284</v>
      </c>
      <c r="K83" s="20">
        <v>1.8841220698805838</v>
      </c>
    </row>
    <row r="84" spans="2:11" ht="15">
      <c r="B84" t="s">
        <v>189</v>
      </c>
      <c r="D84" s="20">
        <v>24.25033171163202</v>
      </c>
      <c r="E84" s="20">
        <v>29.624060150375943</v>
      </c>
      <c r="F84" s="20">
        <v>16.076957098628924</v>
      </c>
      <c r="G84" s="20">
        <v>20.800530738611233</v>
      </c>
      <c r="H84" s="20">
        <v>4.303405572755418</v>
      </c>
      <c r="I84" s="20" t="s">
        <v>45</v>
      </c>
      <c r="J84" s="20">
        <v>3.0871295886775765</v>
      </c>
      <c r="K84" s="20">
        <v>1.8575851393188854</v>
      </c>
    </row>
    <row r="85" spans="1:11" ht="15">
      <c r="A85" s="9"/>
      <c r="B85" s="9" t="s">
        <v>190</v>
      </c>
      <c r="C85" s="108"/>
      <c r="D85" s="108">
        <v>73.79035824856258</v>
      </c>
      <c r="E85" s="108">
        <v>18.810260946483854</v>
      </c>
      <c r="F85" s="108">
        <v>4.502432551968156</v>
      </c>
      <c r="G85" s="108">
        <v>1.662980981866431</v>
      </c>
      <c r="H85" s="108">
        <v>0.7784166298098186</v>
      </c>
      <c r="I85" s="108" t="s">
        <v>45</v>
      </c>
      <c r="J85" s="108">
        <v>0.35382574082264484</v>
      </c>
      <c r="K85" s="108">
        <v>0.1017249004865104</v>
      </c>
    </row>
    <row r="86" spans="1:11" ht="15">
      <c r="A86" t="s">
        <v>17</v>
      </c>
      <c r="C86" s="2">
        <v>23275</v>
      </c>
      <c r="D86" s="122">
        <v>35.15510870499269</v>
      </c>
      <c r="E86" s="122">
        <v>25.388845922488613</v>
      </c>
      <c r="F86" s="122">
        <v>23.292085589069348</v>
      </c>
      <c r="G86" s="122">
        <v>7.961673970954713</v>
      </c>
      <c r="H86" s="122">
        <v>4.764973790495832</v>
      </c>
      <c r="I86" s="122">
        <v>1.7959955314943714</v>
      </c>
      <c r="J86" s="122">
        <v>0.2363152015124173</v>
      </c>
      <c r="K86" s="122">
        <v>1.4050012889920083</v>
      </c>
    </row>
    <row r="87" spans="2:11" ht="15">
      <c r="B87" t="s">
        <v>188</v>
      </c>
      <c r="D87" s="20">
        <v>30.115149952736957</v>
      </c>
      <c r="E87" s="20">
        <v>22.406977743404656</v>
      </c>
      <c r="F87" s="20">
        <v>14.690212254017359</v>
      </c>
      <c r="G87" s="20">
        <v>17.03188106900404</v>
      </c>
      <c r="H87" s="20">
        <v>7.858554610294749</v>
      </c>
      <c r="I87" s="20" t="s">
        <v>45</v>
      </c>
      <c r="J87" s="20">
        <v>6.569562602045201</v>
      </c>
      <c r="K87" s="20">
        <v>1.3276617684970353</v>
      </c>
    </row>
    <row r="88" spans="2:11" ht="15">
      <c r="B88" t="s">
        <v>189</v>
      </c>
      <c r="D88" s="20">
        <v>30.10655667268196</v>
      </c>
      <c r="E88" s="20">
        <v>32.392369167311166</v>
      </c>
      <c r="F88" s="20">
        <v>18.488442038326028</v>
      </c>
      <c r="G88" s="20">
        <v>11.987625676720805</v>
      </c>
      <c r="H88" s="20">
        <v>3.523244822548767</v>
      </c>
      <c r="I88" s="20" t="s">
        <v>45</v>
      </c>
      <c r="J88" s="20">
        <v>2.1698032138867407</v>
      </c>
      <c r="K88" s="20">
        <v>1.3319584085245337</v>
      </c>
    </row>
    <row r="89" spans="1:11" ht="15">
      <c r="A89" s="9"/>
      <c r="B89" s="9" t="s">
        <v>190</v>
      </c>
      <c r="C89" s="108"/>
      <c r="D89" s="108">
        <v>84.5320959010054</v>
      </c>
      <c r="E89" s="108">
        <v>10.178740225143937</v>
      </c>
      <c r="F89" s="108">
        <v>2.6725100971040647</v>
      </c>
      <c r="G89" s="108">
        <v>1.1429062473146</v>
      </c>
      <c r="H89" s="108">
        <v>0.6273094440147804</v>
      </c>
      <c r="I89" s="108" t="s">
        <v>45</v>
      </c>
      <c r="J89" s="108">
        <v>0.7648019248947323</v>
      </c>
      <c r="K89" s="108">
        <v>0.06874624043997593</v>
      </c>
    </row>
    <row r="90" spans="1:11" ht="15">
      <c r="A90" t="s">
        <v>20</v>
      </c>
      <c r="C90" s="2">
        <v>19284</v>
      </c>
      <c r="D90" s="122">
        <v>38.8923459863099</v>
      </c>
      <c r="E90" s="122">
        <v>24.51254926363825</v>
      </c>
      <c r="F90" s="122">
        <v>22.619788425637836</v>
      </c>
      <c r="G90" s="122">
        <v>8.613358224434764</v>
      </c>
      <c r="H90" s="122">
        <v>2.7743206803567726</v>
      </c>
      <c r="I90" s="122">
        <v>1.3430823480605683</v>
      </c>
      <c r="J90" s="122">
        <v>0.1451980916822236</v>
      </c>
      <c r="K90" s="122">
        <v>1.099356979879693</v>
      </c>
    </row>
    <row r="91" spans="2:11" ht="15">
      <c r="B91" t="s">
        <v>188</v>
      </c>
      <c r="D91" s="20">
        <v>38.04190002074259</v>
      </c>
      <c r="E91" s="20">
        <v>22.52644679527069</v>
      </c>
      <c r="F91" s="20">
        <v>13.36341008089608</v>
      </c>
      <c r="G91" s="20">
        <v>19.119477286869945</v>
      </c>
      <c r="H91" s="20">
        <v>3.6143953536610667</v>
      </c>
      <c r="I91" s="20" t="s">
        <v>45</v>
      </c>
      <c r="J91" s="20">
        <v>2.3542833437046258</v>
      </c>
      <c r="K91" s="20">
        <v>0.9800871188550093</v>
      </c>
    </row>
    <row r="92" spans="2:11" ht="15">
      <c r="B92" t="s">
        <v>189</v>
      </c>
      <c r="D92" s="20">
        <v>28.48475420037337</v>
      </c>
      <c r="E92" s="20">
        <v>31.056834681601327</v>
      </c>
      <c r="F92" s="20">
        <v>20.426260112009956</v>
      </c>
      <c r="G92" s="20">
        <v>11.761045426260113</v>
      </c>
      <c r="H92" s="20">
        <v>4.589296826384567</v>
      </c>
      <c r="I92" s="20" t="s">
        <v>45</v>
      </c>
      <c r="J92" s="20">
        <v>2.706907280647169</v>
      </c>
      <c r="K92" s="20">
        <v>0.9749014727235014</v>
      </c>
    </row>
    <row r="93" spans="1:11" ht="15">
      <c r="A93" s="9"/>
      <c r="B93" s="9" t="s">
        <v>190</v>
      </c>
      <c r="C93" s="108"/>
      <c r="D93" s="108">
        <v>78.2243426852668</v>
      </c>
      <c r="E93" s="108">
        <v>15.479956438313542</v>
      </c>
      <c r="F93" s="108">
        <v>3.313799719960587</v>
      </c>
      <c r="G93" s="108">
        <v>1.6128195820152464</v>
      </c>
      <c r="H93" s="108">
        <v>0.8245604936991132</v>
      </c>
      <c r="I93" s="108" t="s">
        <v>45</v>
      </c>
      <c r="J93" s="108">
        <v>0.42005911943162366</v>
      </c>
      <c r="K93" s="108">
        <v>0.12446196131307369</v>
      </c>
    </row>
    <row r="94" spans="1:11" ht="15">
      <c r="A94" t="s">
        <v>138</v>
      </c>
      <c r="C94" s="2">
        <v>15390</v>
      </c>
      <c r="D94" s="122">
        <v>0.9554761130971725</v>
      </c>
      <c r="E94" s="122">
        <v>3.5229119272018203</v>
      </c>
      <c r="F94" s="122">
        <v>21.852453688657782</v>
      </c>
      <c r="G94" s="122">
        <v>31.78420539486513</v>
      </c>
      <c r="H94" s="122">
        <v>21.91745206369841</v>
      </c>
      <c r="I94" s="122">
        <v>9.574260643483914</v>
      </c>
      <c r="J94" s="122">
        <v>1.3649658758531036</v>
      </c>
      <c r="K94" s="122">
        <v>9.02827429314267</v>
      </c>
    </row>
    <row r="95" spans="2:11" ht="15">
      <c r="B95" t="s">
        <v>183</v>
      </c>
      <c r="D95" s="20">
        <v>0.9098589718593617</v>
      </c>
      <c r="E95" s="20">
        <v>3.3404822252550854</v>
      </c>
      <c r="F95" s="20">
        <v>9.046597777344513</v>
      </c>
      <c r="G95" s="20">
        <v>28.173133164359527</v>
      </c>
      <c r="H95" s="20">
        <v>24.26073958536427</v>
      </c>
      <c r="I95" s="20">
        <v>18.4116461948398</v>
      </c>
      <c r="J95" s="20">
        <v>7.382855657373106</v>
      </c>
      <c r="K95" s="20">
        <v>8.474686423604341</v>
      </c>
    </row>
    <row r="96" spans="2:11" ht="15">
      <c r="B96" t="s">
        <v>191</v>
      </c>
      <c r="D96" s="20">
        <v>1.0268408396698512</v>
      </c>
      <c r="E96" s="20">
        <v>3.2429973354130106</v>
      </c>
      <c r="F96" s="20">
        <v>17.020861766426204</v>
      </c>
      <c r="G96" s="20">
        <v>30.81822317540781</v>
      </c>
      <c r="H96" s="20">
        <v>18.509131084681872</v>
      </c>
      <c r="I96" s="20">
        <v>15.266133749268862</v>
      </c>
      <c r="J96" s="20">
        <v>5.686618574121011</v>
      </c>
      <c r="K96" s="20">
        <v>8.429193475011374</v>
      </c>
    </row>
    <row r="97" spans="1:11" ht="15">
      <c r="A97" s="9"/>
      <c r="B97" s="9" t="s">
        <v>185</v>
      </c>
      <c r="C97" s="108"/>
      <c r="D97" s="108">
        <v>25.789678928896397</v>
      </c>
      <c r="E97" s="108">
        <v>32.64656180943715</v>
      </c>
      <c r="F97" s="108">
        <v>16.138047575718183</v>
      </c>
      <c r="G97" s="108">
        <v>11.399974002339789</v>
      </c>
      <c r="H97" s="108">
        <v>7.597816196542312</v>
      </c>
      <c r="I97" s="108">
        <v>3.3341999220070195</v>
      </c>
      <c r="J97" s="108">
        <v>2.554270115689588</v>
      </c>
      <c r="K97" s="108">
        <v>0.5394514493695568</v>
      </c>
    </row>
    <row r="98" spans="1:11" ht="15">
      <c r="A98" t="s">
        <v>21</v>
      </c>
      <c r="C98" s="2">
        <v>271</v>
      </c>
      <c r="D98" s="122">
        <v>23.985239852398525</v>
      </c>
      <c r="E98" s="122">
        <v>24.354243542435423</v>
      </c>
      <c r="F98" s="122">
        <v>14.391143911439114</v>
      </c>
      <c r="G98" s="122">
        <v>11.808118081180812</v>
      </c>
      <c r="H98" s="122">
        <v>11.808118081180812</v>
      </c>
      <c r="I98" s="122">
        <v>4.797047970479705</v>
      </c>
      <c r="J98" s="122">
        <v>1.4760147601476015</v>
      </c>
      <c r="K98" s="122">
        <v>7.380073800738007</v>
      </c>
    </row>
    <row r="99" spans="2:11" ht="15">
      <c r="B99" t="s">
        <v>183</v>
      </c>
      <c r="D99" s="20">
        <v>25.830258302583026</v>
      </c>
      <c r="E99" s="20">
        <v>23.616236162361623</v>
      </c>
      <c r="F99" s="20">
        <v>14.022140221402212</v>
      </c>
      <c r="G99" s="20">
        <v>12.177121771217712</v>
      </c>
      <c r="H99" s="20">
        <v>5.535055350553505</v>
      </c>
      <c r="I99" s="20">
        <v>5.166051660516605</v>
      </c>
      <c r="J99" s="20">
        <v>7.380073800738007</v>
      </c>
      <c r="K99" s="20">
        <v>6.273062730627306</v>
      </c>
    </row>
    <row r="100" spans="2:11" ht="15">
      <c r="B100" t="s">
        <v>192</v>
      </c>
      <c r="D100" s="20">
        <v>25.092250922509223</v>
      </c>
      <c r="E100" s="20">
        <v>16.974169741697416</v>
      </c>
      <c r="F100" s="20">
        <v>15.129151291512915</v>
      </c>
      <c r="G100" s="20">
        <v>15.498154981549817</v>
      </c>
      <c r="H100" s="20">
        <v>8.856088560885608</v>
      </c>
      <c r="I100" s="20">
        <v>2.952029520295203</v>
      </c>
      <c r="J100" s="20">
        <v>9.22509225092251</v>
      </c>
      <c r="K100" s="20">
        <v>6.273062730627306</v>
      </c>
    </row>
    <row r="101" spans="1:11" ht="15">
      <c r="A101" s="9"/>
      <c r="B101" s="9" t="s">
        <v>187</v>
      </c>
      <c r="C101" s="108"/>
      <c r="D101" s="108">
        <v>29.15129151291513</v>
      </c>
      <c r="E101" s="108">
        <v>24.723247232472325</v>
      </c>
      <c r="F101" s="108">
        <v>17.343173431734318</v>
      </c>
      <c r="G101" s="108">
        <v>15.867158671586715</v>
      </c>
      <c r="H101" s="108">
        <v>4.428044280442804</v>
      </c>
      <c r="I101" s="108">
        <v>7.011070110701106</v>
      </c>
      <c r="J101" s="108">
        <v>0.36900369003690037</v>
      </c>
      <c r="K101" s="108">
        <v>1.107011070110701</v>
      </c>
    </row>
    <row r="102" spans="1:11" ht="15">
      <c r="A102" t="s">
        <v>139</v>
      </c>
      <c r="C102" s="2">
        <v>363</v>
      </c>
      <c r="D102" s="122">
        <v>0</v>
      </c>
      <c r="E102" s="122">
        <v>0</v>
      </c>
      <c r="F102" s="122">
        <v>5.5096418732782375</v>
      </c>
      <c r="G102" s="122">
        <v>26.72176308539945</v>
      </c>
      <c r="H102" s="122">
        <v>36.63911845730027</v>
      </c>
      <c r="I102" s="122">
        <v>17.90633608815427</v>
      </c>
      <c r="J102" s="122">
        <v>1.3774104683195594</v>
      </c>
      <c r="K102" s="122">
        <v>11.84573002754821</v>
      </c>
    </row>
    <row r="103" spans="2:11" ht="15">
      <c r="B103" t="s">
        <v>183</v>
      </c>
      <c r="D103" s="20">
        <v>0</v>
      </c>
      <c r="E103" s="20">
        <v>0.27548209366391185</v>
      </c>
      <c r="F103" s="20">
        <v>7.43801652892562</v>
      </c>
      <c r="G103" s="20">
        <v>20.110192837465565</v>
      </c>
      <c r="H103" s="20">
        <v>26.170798898071624</v>
      </c>
      <c r="I103" s="20">
        <v>28.37465564738292</v>
      </c>
      <c r="J103" s="20">
        <v>6.0606060606060606</v>
      </c>
      <c r="K103" s="20">
        <v>11.570247933884298</v>
      </c>
    </row>
    <row r="104" spans="2:11" ht="15">
      <c r="B104" t="s">
        <v>192</v>
      </c>
      <c r="D104" s="20">
        <v>0</v>
      </c>
      <c r="E104" s="20">
        <v>0.27548209366391185</v>
      </c>
      <c r="F104" s="20">
        <v>16.2534435261708</v>
      </c>
      <c r="G104" s="20">
        <v>33.057851239669425</v>
      </c>
      <c r="H104" s="20">
        <v>26.446280991735538</v>
      </c>
      <c r="I104" s="20">
        <v>11.570247933884298</v>
      </c>
      <c r="J104" s="20">
        <v>0.8264462809917356</v>
      </c>
      <c r="K104" s="20">
        <v>11.570247933884298</v>
      </c>
    </row>
    <row r="105" spans="1:11" ht="15">
      <c r="A105" s="9"/>
      <c r="B105" s="9" t="s">
        <v>187</v>
      </c>
      <c r="C105" s="108"/>
      <c r="D105" s="108">
        <v>0</v>
      </c>
      <c r="E105" s="108">
        <v>0.5509641873278237</v>
      </c>
      <c r="F105" s="108">
        <v>4.958677685950414</v>
      </c>
      <c r="G105" s="108">
        <v>18.732782369146005</v>
      </c>
      <c r="H105" s="108">
        <v>41.8732782369146</v>
      </c>
      <c r="I105" s="108">
        <v>28.650137741046834</v>
      </c>
      <c r="J105" s="108">
        <v>4.958677685950414</v>
      </c>
      <c r="K105" s="108">
        <v>0.27548209366391185</v>
      </c>
    </row>
    <row r="106" spans="1:11" ht="15">
      <c r="A106" t="s">
        <v>22</v>
      </c>
      <c r="C106" s="2">
        <v>953</v>
      </c>
      <c r="D106" s="122">
        <v>32.00419727177335</v>
      </c>
      <c r="E106" s="122">
        <v>28.64637985309549</v>
      </c>
      <c r="F106" s="122">
        <v>15.739769150052465</v>
      </c>
      <c r="G106" s="122">
        <v>12.381951731374606</v>
      </c>
      <c r="H106" s="122">
        <v>5.981112277019937</v>
      </c>
      <c r="I106" s="122">
        <v>4.3022035676810075</v>
      </c>
      <c r="J106" s="122">
        <v>0.944386149003148</v>
      </c>
      <c r="K106" s="122">
        <v>0</v>
      </c>
    </row>
    <row r="107" spans="2:11" ht="15">
      <c r="B107" t="s">
        <v>183</v>
      </c>
      <c r="D107" s="20">
        <v>24.658971668415532</v>
      </c>
      <c r="E107" s="20">
        <v>32.21406086044071</v>
      </c>
      <c r="F107" s="20">
        <v>18.677859391395593</v>
      </c>
      <c r="G107" s="20">
        <v>12.48688352570829</v>
      </c>
      <c r="H107" s="20">
        <v>5.456453305351522</v>
      </c>
      <c r="I107" s="20">
        <v>5.141657922350472</v>
      </c>
      <c r="J107" s="20">
        <v>1.3641133263378804</v>
      </c>
      <c r="K107" s="20">
        <v>0</v>
      </c>
    </row>
    <row r="108" spans="1:11" ht="15">
      <c r="A108" s="9"/>
      <c r="B108" s="9" t="s">
        <v>193</v>
      </c>
      <c r="C108" s="108"/>
      <c r="D108" s="108">
        <v>33.26337880377754</v>
      </c>
      <c r="E108" s="108">
        <v>28.541448058761805</v>
      </c>
      <c r="F108" s="108">
        <v>14.270724029380903</v>
      </c>
      <c r="G108" s="108">
        <v>13.85099685204617</v>
      </c>
      <c r="H108" s="108">
        <v>4.616998950682056</v>
      </c>
      <c r="I108" s="108">
        <v>4.3022035676810075</v>
      </c>
      <c r="J108" s="108">
        <v>1.154249737670514</v>
      </c>
      <c r="K108" s="108">
        <v>0</v>
      </c>
    </row>
    <row r="109" spans="1:11" ht="15">
      <c r="A109" t="s">
        <v>23</v>
      </c>
      <c r="C109" s="2">
        <v>21998</v>
      </c>
      <c r="D109" s="122">
        <v>20.43822165651423</v>
      </c>
      <c r="E109" s="122">
        <v>22.961178288935358</v>
      </c>
      <c r="F109" s="122">
        <v>22.83389399036276</v>
      </c>
      <c r="G109" s="122">
        <v>14.91499227202473</v>
      </c>
      <c r="H109" s="122">
        <v>9.58723520320029</v>
      </c>
      <c r="I109" s="122">
        <v>7.341576506955177</v>
      </c>
      <c r="J109" s="122">
        <v>1.8910810073643056</v>
      </c>
      <c r="K109" s="122">
        <v>0.03182107464314938</v>
      </c>
    </row>
    <row r="110" spans="2:11" ht="15">
      <c r="B110" t="s">
        <v>183</v>
      </c>
      <c r="D110" s="20">
        <v>17.637967087917083</v>
      </c>
      <c r="E110" s="20">
        <v>27.720701881989275</v>
      </c>
      <c r="F110" s="20">
        <v>17.33339394490408</v>
      </c>
      <c r="G110" s="20">
        <v>16.560596417856168</v>
      </c>
      <c r="H110" s="20">
        <v>12.482952995726885</v>
      </c>
      <c r="I110" s="20">
        <v>4.9913628511682875</v>
      </c>
      <c r="J110" s="20">
        <v>3.254841349213565</v>
      </c>
      <c r="K110" s="20">
        <v>0.018183471224656786</v>
      </c>
    </row>
    <row r="111" spans="1:11" ht="15">
      <c r="A111" s="9"/>
      <c r="B111" s="9" t="s">
        <v>193</v>
      </c>
      <c r="C111" s="108"/>
      <c r="D111" s="108">
        <v>20.8609873624875</v>
      </c>
      <c r="E111" s="108">
        <v>23.124829529957267</v>
      </c>
      <c r="F111" s="108">
        <v>22.9429948177107</v>
      </c>
      <c r="G111" s="108">
        <v>14.833166651513775</v>
      </c>
      <c r="H111" s="108">
        <v>8.618965360487318</v>
      </c>
      <c r="I111" s="108">
        <v>7.182471133739431</v>
      </c>
      <c r="J111" s="108">
        <v>2.422947540685517</v>
      </c>
      <c r="K111" s="108">
        <v>0.01363760341849259</v>
      </c>
    </row>
    <row r="112" spans="1:11" ht="15">
      <c r="A112" t="s">
        <v>24</v>
      </c>
      <c r="C112" s="2">
        <v>21387</v>
      </c>
      <c r="D112" s="122">
        <v>24.64696530440475</v>
      </c>
      <c r="E112" s="122">
        <v>26.017020480688302</v>
      </c>
      <c r="F112" s="122">
        <v>15.542878518657066</v>
      </c>
      <c r="G112" s="122">
        <v>15.140746282614796</v>
      </c>
      <c r="H112" s="122">
        <v>11.558963808098756</v>
      </c>
      <c r="I112" s="122">
        <v>5.980548022070513</v>
      </c>
      <c r="J112" s="122">
        <v>1.0567661086692228</v>
      </c>
      <c r="K112" s="122">
        <v>0.05611147479659591</v>
      </c>
    </row>
    <row r="113" spans="2:11" ht="15">
      <c r="B113" t="s">
        <v>183</v>
      </c>
      <c r="D113" s="20">
        <v>29.779772759152756</v>
      </c>
      <c r="E113" s="20">
        <v>18.49254219853182</v>
      </c>
      <c r="F113" s="20">
        <v>21.447608360218826</v>
      </c>
      <c r="G113" s="20">
        <v>14.1300790199654</v>
      </c>
      <c r="H113" s="20">
        <v>13.989806892037219</v>
      </c>
      <c r="I113" s="20">
        <v>1.1595829242062936</v>
      </c>
      <c r="J113" s="20">
        <v>0.9959321082900827</v>
      </c>
      <c r="K113" s="20">
        <v>0.004675737597606022</v>
      </c>
    </row>
    <row r="114" spans="1:11" ht="15">
      <c r="A114" s="9"/>
      <c r="B114" s="9" t="s">
        <v>193</v>
      </c>
      <c r="C114" s="108"/>
      <c r="D114" s="108">
        <v>25.538878758124095</v>
      </c>
      <c r="E114" s="108">
        <v>25.34249777902464</v>
      </c>
      <c r="F114" s="108">
        <v>14.742600645251787</v>
      </c>
      <c r="G114" s="108">
        <v>14.719221957263759</v>
      </c>
      <c r="H114" s="108">
        <v>10.83835975125076</v>
      </c>
      <c r="I114" s="108">
        <v>5.568803478748772</v>
      </c>
      <c r="J114" s="108">
        <v>3.202880254360126</v>
      </c>
      <c r="K114" s="108">
        <v>0.04675737597606022</v>
      </c>
    </row>
    <row r="115" spans="1:11" ht="15">
      <c r="A115" t="s">
        <v>25</v>
      </c>
      <c r="C115" s="2">
        <v>13170</v>
      </c>
      <c r="D115" s="122">
        <v>29.331814730447984</v>
      </c>
      <c r="E115" s="122">
        <v>20.25816249050873</v>
      </c>
      <c r="F115" s="122">
        <v>17.555049354593773</v>
      </c>
      <c r="G115" s="122">
        <v>14.81397114654518</v>
      </c>
      <c r="H115" s="122">
        <v>11.708428246013668</v>
      </c>
      <c r="I115" s="122">
        <v>5.231586940015186</v>
      </c>
      <c r="J115" s="122">
        <v>1.0858010630220196</v>
      </c>
      <c r="K115" s="122">
        <v>0.015186028853454821</v>
      </c>
    </row>
    <row r="116" spans="2:11" ht="15">
      <c r="B116" t="s">
        <v>183</v>
      </c>
      <c r="D116" s="20">
        <v>24.024297646165525</v>
      </c>
      <c r="E116" s="20">
        <v>21.761579347000758</v>
      </c>
      <c r="F116" s="20">
        <v>14.069855732725891</v>
      </c>
      <c r="G116" s="20">
        <v>15.436598329536826</v>
      </c>
      <c r="H116" s="20">
        <v>17.433561123766136</v>
      </c>
      <c r="I116" s="20">
        <v>4.563401670463174</v>
      </c>
      <c r="J116" s="20">
        <v>2.703113135914958</v>
      </c>
      <c r="K116" s="20">
        <v>0.007593014426727411</v>
      </c>
    </row>
    <row r="117" spans="1:11" ht="15">
      <c r="A117" s="9"/>
      <c r="B117" s="9" t="s">
        <v>193</v>
      </c>
      <c r="C117" s="108"/>
      <c r="D117" s="108">
        <v>31.29081245254366</v>
      </c>
      <c r="E117" s="108">
        <v>20.364464692482915</v>
      </c>
      <c r="F117" s="108">
        <v>18.185269552012148</v>
      </c>
      <c r="G117" s="108">
        <v>13.98633257403189</v>
      </c>
      <c r="H117" s="108">
        <v>9.696279422930903</v>
      </c>
      <c r="I117" s="108">
        <v>4.844343204252088</v>
      </c>
      <c r="J117" s="108">
        <v>1.6249050873196658</v>
      </c>
      <c r="K117" s="108">
        <v>0.007593014426727411</v>
      </c>
    </row>
    <row r="118" spans="1:11" ht="15">
      <c r="A118" t="s">
        <v>37</v>
      </c>
      <c r="C118" s="2">
        <v>1181</v>
      </c>
      <c r="D118" s="122">
        <v>15.156646909398813</v>
      </c>
      <c r="E118" s="122">
        <v>20.745131244707874</v>
      </c>
      <c r="F118" s="122">
        <v>21.8458933107536</v>
      </c>
      <c r="G118" s="122">
        <v>16.42675698560542</v>
      </c>
      <c r="H118" s="122">
        <v>12.193056731583404</v>
      </c>
      <c r="I118" s="122">
        <v>5.334462320067739</v>
      </c>
      <c r="J118" s="122">
        <v>0.2540220152413209</v>
      </c>
      <c r="K118" s="122">
        <v>8.044030482641828</v>
      </c>
    </row>
    <row r="119" spans="2:11" ht="15">
      <c r="B119" t="s">
        <v>183</v>
      </c>
      <c r="D119" s="20">
        <v>15.580016934801016</v>
      </c>
      <c r="E119" s="20">
        <v>20.829805249788315</v>
      </c>
      <c r="F119" s="20">
        <v>19.390347163420827</v>
      </c>
      <c r="G119" s="20">
        <v>19.813717188823034</v>
      </c>
      <c r="H119" s="20">
        <v>9.144792548687553</v>
      </c>
      <c r="I119" s="20">
        <v>4.657070279424217</v>
      </c>
      <c r="J119" s="20">
        <v>3.132938187976291</v>
      </c>
      <c r="K119" s="20">
        <v>7.451312447078746</v>
      </c>
    </row>
    <row r="120" spans="2:11" ht="15">
      <c r="B120" t="s">
        <v>192</v>
      </c>
      <c r="D120" s="20">
        <v>13.88653683319221</v>
      </c>
      <c r="E120" s="20">
        <v>19.983065198983912</v>
      </c>
      <c r="F120" s="20">
        <v>18.966977138018628</v>
      </c>
      <c r="G120" s="20">
        <v>21.168501270110077</v>
      </c>
      <c r="H120" s="20">
        <v>7.959356477561388</v>
      </c>
      <c r="I120" s="20">
        <v>7.620660457239628</v>
      </c>
      <c r="J120" s="20">
        <v>2.963590177815411</v>
      </c>
      <c r="K120" s="20">
        <v>7.451312447078746</v>
      </c>
    </row>
    <row r="121" spans="1:11" ht="15">
      <c r="A121" s="9"/>
      <c r="B121" s="9" t="s">
        <v>187</v>
      </c>
      <c r="C121" s="108"/>
      <c r="D121" s="108">
        <v>22.777307366638443</v>
      </c>
      <c r="E121" s="108">
        <v>22.269263336155802</v>
      </c>
      <c r="F121" s="108">
        <v>18.882303132938187</v>
      </c>
      <c r="G121" s="108">
        <v>13.463166807790008</v>
      </c>
      <c r="H121" s="108">
        <v>11.17696867061812</v>
      </c>
      <c r="I121" s="108">
        <v>8.46740050804403</v>
      </c>
      <c r="J121" s="108">
        <v>2.3708721422523285</v>
      </c>
      <c r="K121" s="108">
        <v>0.5927180355630821</v>
      </c>
    </row>
    <row r="122" spans="1:11" ht="15">
      <c r="A122" t="s">
        <v>140</v>
      </c>
      <c r="C122" s="2">
        <v>3363</v>
      </c>
      <c r="D122" s="122">
        <v>11.388641094261075</v>
      </c>
      <c r="E122" s="122">
        <v>20.220041629497473</v>
      </c>
      <c r="F122" s="122">
        <v>27.326791555159087</v>
      </c>
      <c r="G122" s="122">
        <v>20.16057091882248</v>
      </c>
      <c r="H122" s="122">
        <v>11.03181683021112</v>
      </c>
      <c r="I122" s="122">
        <v>2.0814748736247397</v>
      </c>
      <c r="J122" s="122">
        <v>0.11894142134998512</v>
      </c>
      <c r="K122" s="122">
        <v>7.671721677074041</v>
      </c>
    </row>
    <row r="123" spans="2:11" ht="15">
      <c r="B123" t="s">
        <v>194</v>
      </c>
      <c r="D123" s="20">
        <v>6.512042818911685</v>
      </c>
      <c r="E123" s="20">
        <v>16.651798988997918</v>
      </c>
      <c r="F123" s="20">
        <v>23.81801962533452</v>
      </c>
      <c r="G123" s="20">
        <v>24.7992863514719</v>
      </c>
      <c r="H123" s="20">
        <v>14.124293785310735</v>
      </c>
      <c r="I123" s="20">
        <v>6.15521855486173</v>
      </c>
      <c r="J123" s="20">
        <v>0.743383883437407</v>
      </c>
      <c r="K123" s="20">
        <v>7.195955991674101</v>
      </c>
    </row>
    <row r="124" spans="1:11" ht="15">
      <c r="A124" s="9"/>
      <c r="B124" s="9" t="s">
        <v>185</v>
      </c>
      <c r="C124" s="108"/>
      <c r="D124" s="108">
        <v>12.340172465060958</v>
      </c>
      <c r="E124" s="108">
        <v>20.63633660422242</v>
      </c>
      <c r="F124" s="108">
        <v>25.869759143621767</v>
      </c>
      <c r="G124" s="108">
        <v>21.855486173059766</v>
      </c>
      <c r="H124" s="108">
        <v>12.815938150460898</v>
      </c>
      <c r="I124" s="108">
        <v>4.519774011299435</v>
      </c>
      <c r="J124" s="108">
        <v>1.486767766874814</v>
      </c>
      <c r="K124" s="108">
        <v>0.47576568539994046</v>
      </c>
    </row>
    <row r="125" spans="1:11" ht="15">
      <c r="A125" s="19" t="s">
        <v>195</v>
      </c>
      <c r="B125" s="19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2" ht="15">
      <c r="A126" s="157" t="s">
        <v>285</v>
      </c>
      <c r="B126" s="126"/>
    </row>
    <row r="127" spans="1:2" ht="15">
      <c r="A127" s="157"/>
      <c r="B127" s="84" t="s">
        <v>286</v>
      </c>
    </row>
    <row r="128" spans="1:3" ht="15">
      <c r="C128" s="2" t="s">
        <v>69</v>
      </c>
    </row>
    <row r="129" spans="1:11" ht="15">
      <c r="A129" s="17" t="s">
        <v>91</v>
      </c>
      <c r="B129" s="19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ht="15">
      <c r="A130" s="91"/>
      <c r="B130" s="91"/>
      <c r="C130" s="122"/>
      <c r="D130" s="122"/>
      <c r="E130" s="122"/>
      <c r="F130" s="122"/>
      <c r="G130" s="15" t="s">
        <v>160</v>
      </c>
      <c r="H130" s="122"/>
      <c r="I130" s="122"/>
      <c r="J130" s="122"/>
      <c r="K130" s="15" t="s">
        <v>161</v>
      </c>
    </row>
    <row r="131" spans="1:11" ht="15">
      <c r="A131" s="5" t="s">
        <v>162</v>
      </c>
      <c r="B131" s="5"/>
      <c r="C131" s="159" t="s">
        <v>71</v>
      </c>
      <c r="D131" s="108">
        <v>1</v>
      </c>
      <c r="E131" s="108">
        <v>2</v>
      </c>
      <c r="F131" s="108">
        <v>3</v>
      </c>
      <c r="G131" s="108">
        <v>4</v>
      </c>
      <c r="H131" s="108">
        <v>5</v>
      </c>
      <c r="I131" s="108">
        <v>6</v>
      </c>
      <c r="J131" s="108">
        <v>7</v>
      </c>
      <c r="K131" s="159" t="s">
        <v>163</v>
      </c>
    </row>
    <row r="132" spans="1:11" ht="15">
      <c r="A132" s="38" t="s">
        <v>141</v>
      </c>
      <c r="B132" s="38"/>
      <c r="C132" s="164">
        <v>2799</v>
      </c>
      <c r="D132" s="165">
        <v>32.952108649035026</v>
      </c>
      <c r="E132" s="165">
        <v>29.735525375268047</v>
      </c>
      <c r="F132" s="165">
        <v>17.441029306647604</v>
      </c>
      <c r="G132" s="165">
        <v>10.72194424588992</v>
      </c>
      <c r="H132" s="165">
        <v>5.432451751250893</v>
      </c>
      <c r="I132" s="165">
        <v>2.215868477483917</v>
      </c>
      <c r="J132" s="165">
        <v>0.10721944245889921</v>
      </c>
      <c r="K132" s="165">
        <v>1.3938527519656898</v>
      </c>
    </row>
    <row r="133" spans="1:11" ht="15">
      <c r="A133" s="38"/>
      <c r="B133" t="s">
        <v>183</v>
      </c>
      <c r="C133" s="164"/>
      <c r="D133" s="164">
        <v>28.377412437455323</v>
      </c>
      <c r="E133" s="164">
        <v>28.02001429592566</v>
      </c>
      <c r="F133" s="164">
        <v>20.65761258041458</v>
      </c>
      <c r="G133" s="164">
        <v>12.258756254467476</v>
      </c>
      <c r="H133" s="164">
        <v>5.5039313795568265</v>
      </c>
      <c r="I133" s="164">
        <v>3.2880629020729093</v>
      </c>
      <c r="J133" s="164">
        <v>1.0721944245889923</v>
      </c>
      <c r="K133" s="164">
        <v>0.8220157255182273</v>
      </c>
    </row>
    <row r="134" spans="1:11" ht="15">
      <c r="A134" s="38"/>
      <c r="B134" t="s">
        <v>196</v>
      </c>
      <c r="C134" s="164"/>
      <c r="D134" s="164">
        <v>31.5939957112223</v>
      </c>
      <c r="E134" s="164">
        <v>26.62616154395997</v>
      </c>
      <c r="F134" s="164">
        <v>21.26518942101501</v>
      </c>
      <c r="G134" s="164">
        <v>10.43602573266619</v>
      </c>
      <c r="H134" s="164">
        <v>6.040028591851322</v>
      </c>
      <c r="I134" s="164">
        <v>2.7519656897784133</v>
      </c>
      <c r="J134" s="164">
        <v>0.5360972122944961</v>
      </c>
      <c r="K134" s="164">
        <v>0.7505360972122944</v>
      </c>
    </row>
    <row r="135" spans="1:11" ht="15">
      <c r="A135" s="166"/>
      <c r="B135" s="9" t="s">
        <v>185</v>
      </c>
      <c r="C135" s="167"/>
      <c r="D135" s="167">
        <v>48.463187991422444</v>
      </c>
      <c r="E135" s="167">
        <v>20.87205146533238</v>
      </c>
      <c r="F135" s="167">
        <v>14.903502501786992</v>
      </c>
      <c r="G135" s="167">
        <v>7.541100786275912</v>
      </c>
      <c r="H135" s="167">
        <v>2.68048606147248</v>
      </c>
      <c r="I135" s="167">
        <v>1.858470335954253</v>
      </c>
      <c r="J135" s="167">
        <v>3.0378842030021445</v>
      </c>
      <c r="K135" s="167">
        <v>0.6433166547533953</v>
      </c>
    </row>
    <row r="136" spans="1:11" ht="15">
      <c r="A136" t="s">
        <v>26</v>
      </c>
      <c r="C136" s="2">
        <v>20135</v>
      </c>
      <c r="D136" s="122">
        <v>20.64067544077477</v>
      </c>
      <c r="E136" s="122">
        <v>23.481499875838093</v>
      </c>
      <c r="F136" s="122">
        <v>19.95033523714924</v>
      </c>
      <c r="G136" s="122">
        <v>18.003476533399553</v>
      </c>
      <c r="H136" s="122">
        <v>11.800347653339955</v>
      </c>
      <c r="I136" s="122">
        <v>2.364042711696052</v>
      </c>
      <c r="J136" s="122">
        <v>0.16886019369257513</v>
      </c>
      <c r="K136" s="122">
        <v>3.590762354109759</v>
      </c>
    </row>
    <row r="137" spans="2:11" ht="15">
      <c r="B137" t="s">
        <v>183</v>
      </c>
      <c r="D137" s="20">
        <v>18.04320834368016</v>
      </c>
      <c r="E137" s="20">
        <v>21.996523466600447</v>
      </c>
      <c r="F137" s="20">
        <v>18.306431586789174</v>
      </c>
      <c r="G137" s="20">
        <v>16.160913831636453</v>
      </c>
      <c r="H137" s="20">
        <v>16.602930221008194</v>
      </c>
      <c r="I137" s="20">
        <v>3.4368015892724113</v>
      </c>
      <c r="J137" s="20">
        <v>2.438539855972188</v>
      </c>
      <c r="K137" s="20">
        <v>3.0146511050409734</v>
      </c>
    </row>
    <row r="138" spans="2:11" ht="15">
      <c r="B138" t="s">
        <v>191</v>
      </c>
      <c r="D138" s="20">
        <v>20.158927241122424</v>
      </c>
      <c r="E138" s="20">
        <v>19.66227961261485</v>
      </c>
      <c r="F138" s="20">
        <v>16.021852495654336</v>
      </c>
      <c r="G138" s="20">
        <v>22.12068537372734</v>
      </c>
      <c r="H138" s="20">
        <v>12.689346908368512</v>
      </c>
      <c r="I138" s="20">
        <v>4.8472808542339205</v>
      </c>
      <c r="J138" s="20">
        <v>1.499875838092873</v>
      </c>
      <c r="K138" s="20">
        <v>2.999751676185746</v>
      </c>
    </row>
    <row r="139" spans="1:11" ht="15">
      <c r="A139" s="9"/>
      <c r="B139" s="9" t="s">
        <v>185</v>
      </c>
      <c r="C139" s="108"/>
      <c r="D139" s="108">
        <v>30.81201887260988</v>
      </c>
      <c r="E139" s="108">
        <v>24.549292277129375</v>
      </c>
      <c r="F139" s="108">
        <v>18.85771045443258</v>
      </c>
      <c r="G139" s="108">
        <v>14.417680655574868</v>
      </c>
      <c r="H139" s="108">
        <v>7.752669481003228</v>
      </c>
      <c r="I139" s="108">
        <v>2.2200148994288553</v>
      </c>
      <c r="J139" s="108">
        <v>0.8194685870374968</v>
      </c>
      <c r="K139" s="108">
        <v>0.5711447727837099</v>
      </c>
    </row>
    <row r="140" spans="1:11" ht="15">
      <c r="A140" t="s">
        <v>27</v>
      </c>
      <c r="C140" s="2">
        <v>14032</v>
      </c>
      <c r="D140" s="122">
        <v>9.692823034708859</v>
      </c>
      <c r="E140" s="122">
        <v>21.93713919178961</v>
      </c>
      <c r="F140" s="122">
        <v>24.85211317796308</v>
      </c>
      <c r="G140" s="122">
        <v>22.421780343525054</v>
      </c>
      <c r="H140" s="122">
        <v>11.781056232627753</v>
      </c>
      <c r="I140" s="122">
        <v>3.0076259710640723</v>
      </c>
      <c r="J140" s="122">
        <v>0.20668519706364477</v>
      </c>
      <c r="K140" s="122">
        <v>6.100776851257929</v>
      </c>
    </row>
    <row r="141" spans="2:11" ht="15">
      <c r="B141" t="s">
        <v>183</v>
      </c>
      <c r="D141" s="20">
        <v>9.285917901938426</v>
      </c>
      <c r="E141" s="20">
        <v>21.443842645381984</v>
      </c>
      <c r="F141" s="20">
        <v>18.621721778791333</v>
      </c>
      <c r="G141" s="20">
        <v>18.735746864310148</v>
      </c>
      <c r="H141" s="20">
        <v>14.217502850627136</v>
      </c>
      <c r="I141" s="20">
        <v>8.91533637400228</v>
      </c>
      <c r="J141" s="20">
        <v>3.1713226909920187</v>
      </c>
      <c r="K141" s="20">
        <v>5.60860889395667</v>
      </c>
    </row>
    <row r="142" spans="2:11" ht="15">
      <c r="B142" t="s">
        <v>197</v>
      </c>
      <c r="D142" s="20">
        <v>15.200969213226909</v>
      </c>
      <c r="E142" s="20">
        <v>18.621721778791333</v>
      </c>
      <c r="F142" s="20">
        <v>23.75285062713797</v>
      </c>
      <c r="G142" s="20">
        <v>20.096921322690992</v>
      </c>
      <c r="H142" s="20">
        <v>12.48574686431015</v>
      </c>
      <c r="I142" s="20">
        <v>6.741733181299886</v>
      </c>
      <c r="J142" s="20">
        <v>2.5513112884834666</v>
      </c>
      <c r="K142" s="20">
        <v>0.548745724059293</v>
      </c>
    </row>
    <row r="143" spans="1:11" ht="15">
      <c r="A143" s="9"/>
      <c r="B143" s="9" t="s">
        <v>185</v>
      </c>
      <c r="C143" s="108"/>
      <c r="D143" s="108">
        <v>17.917468462689758</v>
      </c>
      <c r="E143" s="108">
        <v>22.799515358848264</v>
      </c>
      <c r="F143" s="108">
        <v>26.22763879980044</v>
      </c>
      <c r="G143" s="108">
        <v>17.796308174755897</v>
      </c>
      <c r="H143" s="108">
        <v>9.236690186016677</v>
      </c>
      <c r="I143" s="108">
        <v>4.162212244316157</v>
      </c>
      <c r="J143" s="108">
        <v>1.5323212885752975</v>
      </c>
      <c r="K143" s="108">
        <v>0.32784548499750554</v>
      </c>
    </row>
    <row r="144" spans="1:11" ht="15">
      <c r="A144" t="s">
        <v>28</v>
      </c>
      <c r="C144" s="2">
        <v>7796</v>
      </c>
      <c r="D144" s="122">
        <v>14.430477167778347</v>
      </c>
      <c r="E144" s="122">
        <v>29.104669061056953</v>
      </c>
      <c r="F144" s="122">
        <v>24.037968188814776</v>
      </c>
      <c r="G144" s="122">
        <v>16.29040533606978</v>
      </c>
      <c r="H144" s="122">
        <v>10.261672652642382</v>
      </c>
      <c r="I144" s="122">
        <v>2.8219599794766546</v>
      </c>
      <c r="J144" s="122">
        <v>0.07696254489481785</v>
      </c>
      <c r="K144" s="122">
        <v>2.9758850692662904</v>
      </c>
    </row>
    <row r="145" spans="2:11" ht="15">
      <c r="B145" t="s">
        <v>198</v>
      </c>
      <c r="D145" s="20">
        <v>18.560800410466907</v>
      </c>
      <c r="E145" s="20">
        <v>25.654181631605947</v>
      </c>
      <c r="F145" s="20">
        <v>24.461262185736274</v>
      </c>
      <c r="G145" s="20">
        <v>14.186762442278091</v>
      </c>
      <c r="H145" s="20">
        <v>10.107747562852746</v>
      </c>
      <c r="I145" s="20">
        <v>2.719343252950231</v>
      </c>
      <c r="J145" s="20">
        <v>1.4879425346331452</v>
      </c>
      <c r="K145" s="20">
        <v>2.8219599794766546</v>
      </c>
    </row>
    <row r="146" spans="2:11" ht="15">
      <c r="B146" t="s">
        <v>199</v>
      </c>
      <c r="D146" s="20">
        <v>17.483324781939455</v>
      </c>
      <c r="E146" s="20">
        <v>20.805541303232427</v>
      </c>
      <c r="F146" s="20">
        <v>21.72909184197024</v>
      </c>
      <c r="G146" s="20">
        <v>16.98306824012314</v>
      </c>
      <c r="H146" s="20">
        <v>10.620831195484865</v>
      </c>
      <c r="I146" s="20">
        <v>5.759363776295536</v>
      </c>
      <c r="J146" s="20">
        <v>3.783991790661878</v>
      </c>
      <c r="K146" s="20">
        <v>2.8347870702924576</v>
      </c>
    </row>
    <row r="147" spans="1:11" ht="15">
      <c r="A147" s="9"/>
      <c r="B147" s="9" t="s">
        <v>200</v>
      </c>
      <c r="C147" s="108"/>
      <c r="D147" s="108">
        <v>20.651616213442793</v>
      </c>
      <c r="E147" s="108">
        <v>28.309389430477168</v>
      </c>
      <c r="F147" s="108">
        <v>24.47408927655208</v>
      </c>
      <c r="G147" s="108">
        <v>15.418163160595178</v>
      </c>
      <c r="H147" s="108">
        <v>7.183170856849666</v>
      </c>
      <c r="I147" s="108">
        <v>2.8989225243714727</v>
      </c>
      <c r="J147" s="108">
        <v>0.9107234479220112</v>
      </c>
      <c r="K147" s="108">
        <v>0.1539250897896357</v>
      </c>
    </row>
    <row r="148" spans="1:11" ht="15">
      <c r="A148" t="s">
        <v>29</v>
      </c>
      <c r="C148" s="2">
        <v>9748</v>
      </c>
      <c r="D148" s="122">
        <v>5.869676757311442</v>
      </c>
      <c r="E148" s="122">
        <v>20.010261672652643</v>
      </c>
      <c r="F148" s="122">
        <v>25.756798358132375</v>
      </c>
      <c r="G148" s="122">
        <v>23.86865059004618</v>
      </c>
      <c r="H148" s="122">
        <v>13.812211390456644</v>
      </c>
      <c r="I148" s="122">
        <v>3.66341713699333</v>
      </c>
      <c r="J148" s="122">
        <v>0.1026167265264238</v>
      </c>
      <c r="K148" s="122">
        <v>6.916367367880964</v>
      </c>
    </row>
    <row r="149" spans="2:11" ht="15">
      <c r="B149" t="s">
        <v>183</v>
      </c>
      <c r="D149" s="20">
        <v>3.335043612108773</v>
      </c>
      <c r="E149" s="20">
        <v>11.216008209338122</v>
      </c>
      <c r="F149" s="20">
        <v>24.638276038994356</v>
      </c>
      <c r="G149" s="20">
        <v>23.683940482298617</v>
      </c>
      <c r="H149" s="20">
        <v>13.781426372498718</v>
      </c>
      <c r="I149" s="20">
        <v>13.268342739866599</v>
      </c>
      <c r="J149" s="20">
        <v>3.745510518214469</v>
      </c>
      <c r="K149" s="20">
        <v>6.331452026680349</v>
      </c>
    </row>
    <row r="150" spans="2:11" ht="15">
      <c r="B150" t="s">
        <v>184</v>
      </c>
      <c r="D150" s="20">
        <v>7.880964597229348</v>
      </c>
      <c r="E150" s="20">
        <v>13.719856336582865</v>
      </c>
      <c r="F150" s="20">
        <v>22.052334530528476</v>
      </c>
      <c r="G150" s="20">
        <v>22.65777321703438</v>
      </c>
      <c r="H150" s="20">
        <v>13.494099538224729</v>
      </c>
      <c r="I150" s="20">
        <v>10.118009235505387</v>
      </c>
      <c r="J150" s="20">
        <v>3.7557721908671113</v>
      </c>
      <c r="K150" s="20">
        <v>6.321190354027706</v>
      </c>
    </row>
    <row r="151" spans="1:11" ht="15">
      <c r="A151" s="9"/>
      <c r="B151" s="9" t="s">
        <v>201</v>
      </c>
      <c r="C151" s="108"/>
      <c r="D151" s="108">
        <v>9.18419702411493</v>
      </c>
      <c r="E151" s="108">
        <v>22.688558234992303</v>
      </c>
      <c r="F151" s="108">
        <v>27.43971267316573</v>
      </c>
      <c r="G151" s="108">
        <v>22.996408414571576</v>
      </c>
      <c r="H151" s="108">
        <v>11.759876859928168</v>
      </c>
      <c r="I151" s="108">
        <v>4.443304258594151</v>
      </c>
      <c r="J151" s="108">
        <v>0.8927655207798871</v>
      </c>
      <c r="K151" s="108">
        <v>0.595177013853258</v>
      </c>
    </row>
    <row r="152" spans="1:11" ht="15">
      <c r="A152" t="s">
        <v>142</v>
      </c>
      <c r="C152" s="2">
        <v>15370</v>
      </c>
      <c r="D152" s="122">
        <v>15.133376707872479</v>
      </c>
      <c r="E152" s="122">
        <v>26.037735849056602</v>
      </c>
      <c r="F152" s="122">
        <v>21.340273259596618</v>
      </c>
      <c r="G152" s="122">
        <v>18.158750813272608</v>
      </c>
      <c r="H152" s="122">
        <v>9.07612231620039</v>
      </c>
      <c r="I152" s="122">
        <v>2.8757319453480807</v>
      </c>
      <c r="J152" s="122">
        <v>0.2602472348731295</v>
      </c>
      <c r="K152" s="122">
        <v>7.117761873780092</v>
      </c>
    </row>
    <row r="153" spans="2:11" ht="15">
      <c r="B153" t="s">
        <v>183</v>
      </c>
      <c r="D153" s="20">
        <v>7.2999349381912815</v>
      </c>
      <c r="E153" s="20">
        <v>22.791151594014313</v>
      </c>
      <c r="F153" s="20">
        <v>16.213402732595966</v>
      </c>
      <c r="G153" s="20">
        <v>25.328562134027326</v>
      </c>
      <c r="H153" s="20">
        <v>8.11971372804164</v>
      </c>
      <c r="I153" s="20">
        <v>6.955107351984386</v>
      </c>
      <c r="J153" s="20">
        <v>6.890045543266103</v>
      </c>
      <c r="K153" s="20">
        <v>6.402081977878985</v>
      </c>
    </row>
    <row r="154" spans="2:11" ht="15">
      <c r="B154" t="s">
        <v>202</v>
      </c>
      <c r="D154" s="20">
        <v>19.329863370201693</v>
      </c>
      <c r="E154" s="20">
        <v>13.662979830839298</v>
      </c>
      <c r="F154" s="20">
        <v>27.00715679895901</v>
      </c>
      <c r="G154" s="20">
        <v>7.527651268705269</v>
      </c>
      <c r="H154" s="20">
        <v>20.500975927130774</v>
      </c>
      <c r="I154" s="20">
        <v>1.7111255692908265</v>
      </c>
      <c r="J154" s="20">
        <v>7.0917371502927775</v>
      </c>
      <c r="K154" s="20">
        <v>3.168510084580351</v>
      </c>
    </row>
    <row r="155" spans="1:11" ht="15">
      <c r="A155" s="9"/>
      <c r="B155" s="9" t="s">
        <v>184</v>
      </c>
      <c r="C155" s="108"/>
      <c r="D155" s="108">
        <v>49.02407286922576</v>
      </c>
      <c r="E155" s="108">
        <v>16.070266753415748</v>
      </c>
      <c r="F155" s="108">
        <v>20.897852960312296</v>
      </c>
      <c r="G155" s="108">
        <v>7.722836694860118</v>
      </c>
      <c r="H155" s="108">
        <v>3.6499674690956407</v>
      </c>
      <c r="I155" s="108">
        <v>1.3662979830839297</v>
      </c>
      <c r="J155" s="108">
        <v>0.9564085881587507</v>
      </c>
      <c r="K155" s="108">
        <v>0.31229668184775533</v>
      </c>
    </row>
    <row r="156" spans="1:11" ht="15">
      <c r="A156" t="s">
        <v>32</v>
      </c>
      <c r="C156" s="2">
        <v>3211</v>
      </c>
      <c r="D156" s="122">
        <v>20.118343195266274</v>
      </c>
      <c r="E156" s="122">
        <v>24.94549984428527</v>
      </c>
      <c r="F156" s="122">
        <v>18.903768296480848</v>
      </c>
      <c r="G156" s="122">
        <v>17.159763313609467</v>
      </c>
      <c r="H156" s="122">
        <v>11.491747119277482</v>
      </c>
      <c r="I156" s="122">
        <v>3.0520087200249146</v>
      </c>
      <c r="J156" s="122">
        <v>0.21800062285892244</v>
      </c>
      <c r="K156" s="122">
        <v>4.110868888196824</v>
      </c>
    </row>
    <row r="157" spans="2:11" ht="15">
      <c r="B157" t="s">
        <v>183</v>
      </c>
      <c r="D157" s="20">
        <v>21.706633447524133</v>
      </c>
      <c r="E157" s="20">
        <v>25.007785736530675</v>
      </c>
      <c r="F157" s="20">
        <v>13.640610401744006</v>
      </c>
      <c r="G157" s="20">
        <v>18.031765805045158</v>
      </c>
      <c r="H157" s="20">
        <v>10.650887573964498</v>
      </c>
      <c r="I157" s="20">
        <v>6.384303955154158</v>
      </c>
      <c r="J157" s="20">
        <v>1.2457178449081283</v>
      </c>
      <c r="K157" s="20">
        <v>3.3322952351292434</v>
      </c>
    </row>
    <row r="158" spans="2:11" ht="15">
      <c r="B158" t="s">
        <v>203</v>
      </c>
      <c r="D158" s="20">
        <v>23.045780130800374</v>
      </c>
      <c r="E158" s="20">
        <v>20.77234506384304</v>
      </c>
      <c r="F158" s="20">
        <v>20.30520087200249</v>
      </c>
      <c r="G158" s="20">
        <v>16.661476175646218</v>
      </c>
      <c r="H158" s="20">
        <v>10.152600436001245</v>
      </c>
      <c r="I158" s="20">
        <v>3.737153534724385</v>
      </c>
      <c r="J158" s="20">
        <v>1.930862659607599</v>
      </c>
      <c r="K158" s="20">
        <v>3.3945811273746496</v>
      </c>
    </row>
    <row r="159" spans="1:11" ht="15">
      <c r="A159" s="9"/>
      <c r="B159" s="9" t="s">
        <v>191</v>
      </c>
      <c r="C159" s="108"/>
      <c r="D159" s="108">
        <v>22.796636561818747</v>
      </c>
      <c r="E159" s="108">
        <v>22.578635938959827</v>
      </c>
      <c r="F159" s="108">
        <v>21.582061663033322</v>
      </c>
      <c r="G159" s="108">
        <v>17.533478667081905</v>
      </c>
      <c r="H159" s="108">
        <v>8.906882591093117</v>
      </c>
      <c r="I159" s="108">
        <v>4.110868888196824</v>
      </c>
      <c r="J159" s="108">
        <v>1.7440049828713795</v>
      </c>
      <c r="K159" s="108">
        <v>0.747430706944877</v>
      </c>
    </row>
    <row r="160" spans="1:11" ht="15">
      <c r="A160" t="s">
        <v>33</v>
      </c>
      <c r="C160" s="2">
        <v>20647</v>
      </c>
      <c r="D160" s="122">
        <v>16.555264942361717</v>
      </c>
      <c r="E160" s="122">
        <v>33.318802673641386</v>
      </c>
      <c r="F160" s="122">
        <v>31.681681681681685</v>
      </c>
      <c r="G160" s="122">
        <v>11.609997093868062</v>
      </c>
      <c r="H160" s="122">
        <v>2.475055700862152</v>
      </c>
      <c r="I160" s="122">
        <v>0.27608253414705025</v>
      </c>
      <c r="J160" s="122">
        <v>0</v>
      </c>
      <c r="K160" s="122">
        <v>4.083115373437954</v>
      </c>
    </row>
    <row r="161" spans="2:11" ht="15">
      <c r="B161" t="s">
        <v>204</v>
      </c>
      <c r="D161" s="20">
        <v>22.35675885116482</v>
      </c>
      <c r="E161" s="20">
        <v>31.408921392938442</v>
      </c>
      <c r="F161" s="20">
        <v>32.5761611856444</v>
      </c>
      <c r="G161" s="20">
        <v>9.221678694241294</v>
      </c>
      <c r="H161" s="20">
        <v>1.2737928028284982</v>
      </c>
      <c r="I161" s="20">
        <v>0.10170969148060251</v>
      </c>
      <c r="J161" s="20">
        <v>0</v>
      </c>
      <c r="K161" s="20">
        <v>3.060977381701942</v>
      </c>
    </row>
    <row r="162" spans="2:11" ht="15">
      <c r="B162" t="s">
        <v>205</v>
      </c>
      <c r="D162" s="20">
        <v>17.077541531457356</v>
      </c>
      <c r="E162" s="20">
        <v>25.606625659902164</v>
      </c>
      <c r="F162" s="20">
        <v>34.16961301884051</v>
      </c>
      <c r="G162" s="20">
        <v>15.183803942461374</v>
      </c>
      <c r="H162" s="20">
        <v>4.160410713420836</v>
      </c>
      <c r="I162" s="20">
        <v>0.3777788540708093</v>
      </c>
      <c r="J162" s="20">
        <v>1.9615440499830483</v>
      </c>
      <c r="K162" s="20">
        <v>1.4626822298639028</v>
      </c>
    </row>
    <row r="163" spans="1:11" ht="15">
      <c r="A163" s="9"/>
      <c r="B163" s="9" t="s">
        <v>206</v>
      </c>
      <c r="C163" s="108"/>
      <c r="D163" s="108">
        <v>25.060544415383124</v>
      </c>
      <c r="E163" s="108">
        <v>25.234912331686527</v>
      </c>
      <c r="F163" s="108">
        <v>26.988278601181825</v>
      </c>
      <c r="G163" s="108">
        <v>14.080209241499563</v>
      </c>
      <c r="H163" s="108">
        <v>5.226193935871355</v>
      </c>
      <c r="I163" s="108">
        <v>1.8357066744163517</v>
      </c>
      <c r="J163" s="108">
        <v>0.929962220284801</v>
      </c>
      <c r="K163" s="108">
        <v>0.6441925796764506</v>
      </c>
    </row>
    <row r="164" spans="1:11" ht="15">
      <c r="A164" t="s">
        <v>34</v>
      </c>
      <c r="C164" s="2">
        <v>4691</v>
      </c>
      <c r="D164" s="122">
        <v>15.49776167128544</v>
      </c>
      <c r="E164" s="122">
        <v>27.755276060541462</v>
      </c>
      <c r="F164" s="122">
        <v>26.07120017053933</v>
      </c>
      <c r="G164" s="122">
        <v>15.924109997868257</v>
      </c>
      <c r="H164" s="122">
        <v>6.437859731400554</v>
      </c>
      <c r="I164" s="122">
        <v>1.364314645065018</v>
      </c>
      <c r="J164" s="122">
        <v>0.2558089959496909</v>
      </c>
      <c r="K164" s="122">
        <v>6.6936687273502455</v>
      </c>
    </row>
    <row r="165" spans="2:11" ht="15">
      <c r="B165" t="s">
        <v>183</v>
      </c>
      <c r="D165" s="20">
        <v>10.893199744191003</v>
      </c>
      <c r="E165" s="20">
        <v>21.36005116179919</v>
      </c>
      <c r="F165" s="20">
        <v>21.38136857812833</v>
      </c>
      <c r="G165" s="20">
        <v>21.658494990407164</v>
      </c>
      <c r="H165" s="20">
        <v>11.04242165849499</v>
      </c>
      <c r="I165" s="20">
        <v>5.201449584310382</v>
      </c>
      <c r="J165" s="20">
        <v>1.9398848859518227</v>
      </c>
      <c r="K165" s="20">
        <v>6.523129396717117</v>
      </c>
    </row>
    <row r="166" spans="2:11" ht="15">
      <c r="B166" t="s">
        <v>207</v>
      </c>
      <c r="D166" s="20">
        <v>27.115753570667234</v>
      </c>
      <c r="E166" s="20">
        <v>26.51886591345129</v>
      </c>
      <c r="F166" s="20">
        <v>22.681730974205927</v>
      </c>
      <c r="G166" s="20">
        <v>14.389256022170112</v>
      </c>
      <c r="H166" s="20">
        <v>6.6936687273502455</v>
      </c>
      <c r="I166" s="20">
        <v>2.0038371349392454</v>
      </c>
      <c r="J166" s="20">
        <v>0.5542528245576636</v>
      </c>
      <c r="K166" s="20">
        <v>0.042634832658281815</v>
      </c>
    </row>
    <row r="167" spans="1:11" ht="15">
      <c r="A167" s="9"/>
      <c r="B167" s="9" t="s">
        <v>208</v>
      </c>
      <c r="C167" s="108"/>
      <c r="D167" s="108">
        <v>21.871669153698573</v>
      </c>
      <c r="E167" s="108">
        <v>27.307610317629504</v>
      </c>
      <c r="F167" s="108">
        <v>25.474312513323383</v>
      </c>
      <c r="G167" s="108">
        <v>15.412492005968875</v>
      </c>
      <c r="H167" s="108">
        <v>6.80025580899595</v>
      </c>
      <c r="I167" s="108">
        <v>1.7693455553186954</v>
      </c>
      <c r="J167" s="108">
        <v>0.8740140694947771</v>
      </c>
      <c r="K167" s="108">
        <v>0.49030057557024087</v>
      </c>
    </row>
    <row r="168" spans="1:11" ht="15">
      <c r="A168" t="s">
        <v>35</v>
      </c>
      <c r="C168" s="2">
        <v>10301</v>
      </c>
      <c r="D168" s="122">
        <v>32.482283273468596</v>
      </c>
      <c r="E168" s="122">
        <v>29.628191437724492</v>
      </c>
      <c r="F168" s="122">
        <v>18.00796039219493</v>
      </c>
      <c r="G168" s="122">
        <v>9.688379768954471</v>
      </c>
      <c r="H168" s="122">
        <v>4.116105232501699</v>
      </c>
      <c r="I168" s="122">
        <v>1.019318512765751</v>
      </c>
      <c r="J168" s="122">
        <v>0.038831181438695274</v>
      </c>
      <c r="K168" s="122">
        <v>5.018930200951364</v>
      </c>
    </row>
    <row r="169" spans="2:11" ht="15">
      <c r="B169" t="s">
        <v>209</v>
      </c>
      <c r="D169" s="20">
        <v>47.14105426657606</v>
      </c>
      <c r="E169" s="20">
        <v>23.017182797786624</v>
      </c>
      <c r="F169" s="20">
        <v>10.775652849237938</v>
      </c>
      <c r="G169" s="20">
        <v>5.659644694689836</v>
      </c>
      <c r="H169" s="20">
        <v>4.407339093291913</v>
      </c>
      <c r="I169" s="20">
        <v>3.5142219202019223</v>
      </c>
      <c r="J169" s="20">
        <v>3.4559751480438794</v>
      </c>
      <c r="K169" s="20">
        <v>2.028929230171828</v>
      </c>
    </row>
    <row r="170" spans="2:11" ht="15">
      <c r="B170" t="s">
        <v>172</v>
      </c>
      <c r="D170" s="20">
        <v>21.30861081448403</v>
      </c>
      <c r="E170" s="20">
        <v>31.259101058149696</v>
      </c>
      <c r="F170" s="20">
        <v>19.813610329094264</v>
      </c>
      <c r="G170" s="20">
        <v>17.833220075720803</v>
      </c>
      <c r="H170" s="20">
        <v>4.504417046888651</v>
      </c>
      <c r="I170" s="20">
        <v>0.8057470148529269</v>
      </c>
      <c r="J170" s="20">
        <v>1.0484418988447723</v>
      </c>
      <c r="K170" s="20">
        <v>3.426851761964858</v>
      </c>
    </row>
    <row r="171" spans="2:11" ht="15">
      <c r="B171" t="s">
        <v>210</v>
      </c>
      <c r="D171" s="20">
        <v>39.83108436074168</v>
      </c>
      <c r="E171" s="20">
        <v>26.80322298805941</v>
      </c>
      <c r="F171" s="20">
        <v>15.493641394039415</v>
      </c>
      <c r="G171" s="20">
        <v>8.610814484030676</v>
      </c>
      <c r="H171" s="20">
        <v>3.8734103485098537</v>
      </c>
      <c r="I171" s="20">
        <v>2.436656635278128</v>
      </c>
      <c r="J171" s="20">
        <v>1.825065527618678</v>
      </c>
      <c r="K171" s="20">
        <v>1.1261042617221628</v>
      </c>
    </row>
    <row r="172" spans="1:11" ht="15">
      <c r="A172" s="9"/>
      <c r="B172" s="9" t="s">
        <v>211</v>
      </c>
      <c r="C172" s="108"/>
      <c r="D172" s="108">
        <v>27.977866226579945</v>
      </c>
      <c r="E172" s="108">
        <v>22.716241141636733</v>
      </c>
      <c r="F172" s="108">
        <v>21.376565382001747</v>
      </c>
      <c r="G172" s="108">
        <v>14.484030676633337</v>
      </c>
      <c r="H172" s="108">
        <v>7.50412581302786</v>
      </c>
      <c r="I172" s="108">
        <v>3.6404232598776813</v>
      </c>
      <c r="J172" s="108">
        <v>1.3687991457140083</v>
      </c>
      <c r="K172" s="108">
        <v>0.9319483545286866</v>
      </c>
    </row>
    <row r="173" spans="1:11" ht="15">
      <c r="A173" t="s">
        <v>36</v>
      </c>
      <c r="C173" s="2">
        <v>17174</v>
      </c>
      <c r="D173" s="122">
        <v>11.606102958304216</v>
      </c>
      <c r="E173" s="122">
        <v>30.881667831353365</v>
      </c>
      <c r="F173" s="122">
        <v>30.730258560447236</v>
      </c>
      <c r="G173" s="122">
        <v>17.17330538085255</v>
      </c>
      <c r="H173" s="122">
        <v>4.221989284882366</v>
      </c>
      <c r="I173" s="122">
        <v>0.7803400885161891</v>
      </c>
      <c r="J173" s="122">
        <v>0.02911716748194736</v>
      </c>
      <c r="K173" s="122">
        <v>4.577218728162125</v>
      </c>
    </row>
    <row r="174" spans="2:11" ht="15">
      <c r="B174" t="s">
        <v>183</v>
      </c>
      <c r="D174" s="20">
        <v>8.501717812845747</v>
      </c>
      <c r="E174" s="20">
        <v>20.107144936819427</v>
      </c>
      <c r="F174" s="20">
        <v>20.85250101904152</v>
      </c>
      <c r="G174" s="20">
        <v>23.560239911488964</v>
      </c>
      <c r="H174" s="20">
        <v>12.478891282827695</v>
      </c>
      <c r="I174" s="20">
        <v>5.916263902637862</v>
      </c>
      <c r="J174" s="20">
        <v>4.5245443428637975</v>
      </c>
      <c r="K174" s="20">
        <v>4.05869679147499</v>
      </c>
    </row>
    <row r="175" spans="2:11" ht="15">
      <c r="B175" t="s">
        <v>192</v>
      </c>
      <c r="D175" s="20">
        <v>6.929482326908519</v>
      </c>
      <c r="E175" s="20">
        <v>23.443778023641762</v>
      </c>
      <c r="F175" s="20">
        <v>25.283875851627556</v>
      </c>
      <c r="G175" s="20">
        <v>22.76247597973563</v>
      </c>
      <c r="H175" s="20">
        <v>10.644616549234263</v>
      </c>
      <c r="I175" s="20">
        <v>4.10528154661387</v>
      </c>
      <c r="J175" s="20">
        <v>2.783439119548128</v>
      </c>
      <c r="K175" s="20">
        <v>4.04705060269027</v>
      </c>
    </row>
    <row r="176" spans="1:11" ht="15">
      <c r="A176" s="9"/>
      <c r="B176" s="9" t="s">
        <v>212</v>
      </c>
      <c r="C176" s="108"/>
      <c r="D176" s="108">
        <v>21.48389726865063</v>
      </c>
      <c r="E176" s="108">
        <v>35.833673053404</v>
      </c>
      <c r="F176" s="108">
        <v>28.757789295905887</v>
      </c>
      <c r="G176" s="108">
        <v>9.894589715217519</v>
      </c>
      <c r="H176" s="108">
        <v>2.317861510686623</v>
      </c>
      <c r="I176" s="108">
        <v>0.6697338535903559</v>
      </c>
      <c r="J176" s="108">
        <v>0.5183157649525362</v>
      </c>
      <c r="K176" s="108">
        <v>0.5241395375924524</v>
      </c>
    </row>
    <row r="177" spans="1:12" ht="15">
      <c r="A177" s="168" t="s">
        <v>213</v>
      </c>
      <c r="B177" s="168"/>
      <c r="C177" s="169">
        <f>SUM(C7:C176)</f>
        <v>484509</v>
      </c>
      <c r="D177" s="169">
        <v>20</v>
      </c>
      <c r="E177" s="169">
        <v>23</v>
      </c>
      <c r="F177" s="169">
        <v>24</v>
      </c>
      <c r="G177" s="169">
        <v>16</v>
      </c>
      <c r="H177" s="169">
        <v>9</v>
      </c>
      <c r="I177" s="169">
        <v>3</v>
      </c>
      <c r="J177" s="169">
        <v>0</v>
      </c>
      <c r="K177" s="169">
        <v>5</v>
      </c>
      <c r="L177" s="154"/>
    </row>
  </sheetData>
  <sheetProtection/>
  <printOptions/>
  <pageMargins left="0.75" right="0.75" top="1" bottom="1" header="0.5" footer="0.5"/>
  <pageSetup fitToHeight="3" horizontalDpi="600" verticalDpi="600" orientation="portrait" paperSize="9" scale="74" r:id="rId1"/>
  <rowBreaks count="2" manualBreakCount="2">
    <brk id="67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19" customWidth="1"/>
    <col min="2" max="20" width="9.140625" style="19" customWidth="1"/>
  </cols>
  <sheetData>
    <row r="1" ht="15">
      <c r="A1" s="37" t="s">
        <v>287</v>
      </c>
    </row>
    <row r="3" ht="15">
      <c r="A3" s="17" t="s">
        <v>86</v>
      </c>
    </row>
    <row r="4" spans="1:20" ht="15">
      <c r="A4" s="14"/>
      <c r="B4" s="14"/>
      <c r="C4" s="16" t="s">
        <v>89</v>
      </c>
      <c r="D4" s="14"/>
      <c r="E4" s="14"/>
      <c r="F4" s="14"/>
      <c r="G4" s="14"/>
      <c r="H4" s="14"/>
      <c r="I4" s="14"/>
      <c r="J4" s="14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5">
      <c r="A5" s="17"/>
      <c r="B5" s="17"/>
      <c r="C5" s="13" t="s">
        <v>88</v>
      </c>
      <c r="D5" s="17"/>
      <c r="E5" s="17"/>
      <c r="F5" s="17"/>
      <c r="G5" s="17" t="s">
        <v>151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">
      <c r="A6" s="5" t="s">
        <v>70</v>
      </c>
      <c r="B6" s="7" t="s">
        <v>71</v>
      </c>
      <c r="C6" s="7" t="s">
        <v>87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10" ht="15">
      <c r="A7" s="19" t="s">
        <v>4</v>
      </c>
      <c r="B7" s="45">
        <v>4</v>
      </c>
      <c r="C7" s="115">
        <v>0.3076923076923077</v>
      </c>
      <c r="D7" s="45">
        <v>3</v>
      </c>
      <c r="E7" s="45">
        <v>0</v>
      </c>
      <c r="F7" s="45">
        <v>1</v>
      </c>
      <c r="G7" s="45">
        <v>0</v>
      </c>
      <c r="H7" s="45">
        <v>0</v>
      </c>
      <c r="I7" s="45">
        <v>0</v>
      </c>
      <c r="J7" s="45">
        <v>0</v>
      </c>
    </row>
    <row r="8" spans="1:10" ht="15">
      <c r="A8" s="19" t="s">
        <v>5</v>
      </c>
      <c r="B8" s="20">
        <v>29648</v>
      </c>
      <c r="C8" s="115">
        <v>0.4976417073702939</v>
      </c>
      <c r="D8" s="20">
        <v>2321</v>
      </c>
      <c r="E8" s="20">
        <v>7467</v>
      </c>
      <c r="F8" s="20">
        <v>10218</v>
      </c>
      <c r="G8" s="20">
        <v>7326</v>
      </c>
      <c r="H8" s="20">
        <v>1518</v>
      </c>
      <c r="I8" s="20">
        <v>79</v>
      </c>
      <c r="J8" s="20">
        <v>0</v>
      </c>
    </row>
    <row r="9" spans="1:10" ht="15">
      <c r="A9" s="19" t="s">
        <v>135</v>
      </c>
      <c r="B9" s="20">
        <v>3</v>
      </c>
      <c r="C9" s="115">
        <v>0.5</v>
      </c>
      <c r="D9" s="20">
        <v>0</v>
      </c>
      <c r="E9" s="20">
        <v>1</v>
      </c>
      <c r="F9" s="20">
        <v>1</v>
      </c>
      <c r="G9" s="20">
        <v>0</v>
      </c>
      <c r="H9" s="20">
        <v>1</v>
      </c>
      <c r="I9" s="20">
        <v>0</v>
      </c>
      <c r="J9" s="20">
        <v>0</v>
      </c>
    </row>
    <row r="10" spans="1:10" ht="15">
      <c r="A10" s="19" t="s">
        <v>136</v>
      </c>
      <c r="B10" s="20">
        <v>7</v>
      </c>
      <c r="C10" s="115">
        <v>1</v>
      </c>
      <c r="D10" s="20">
        <v>0</v>
      </c>
      <c r="E10" s="20">
        <v>2</v>
      </c>
      <c r="F10" s="20">
        <v>2</v>
      </c>
      <c r="G10" s="20">
        <v>2</v>
      </c>
      <c r="H10" s="20">
        <v>1</v>
      </c>
      <c r="I10" s="20">
        <v>0</v>
      </c>
      <c r="J10" s="20">
        <v>0</v>
      </c>
    </row>
    <row r="11" spans="1:10" ht="15">
      <c r="A11" s="19" t="s">
        <v>6</v>
      </c>
      <c r="B11" s="20">
        <v>18205</v>
      </c>
      <c r="C11" s="115">
        <v>0.4745581565090454</v>
      </c>
      <c r="D11" s="20">
        <v>1861</v>
      </c>
      <c r="E11" s="20">
        <v>3089</v>
      </c>
      <c r="F11" s="20">
        <v>4233</v>
      </c>
      <c r="G11" s="20">
        <v>4358</v>
      </c>
      <c r="H11" s="20">
        <v>2628</v>
      </c>
      <c r="I11" s="20">
        <v>994</v>
      </c>
      <c r="J11" s="20">
        <v>33</v>
      </c>
    </row>
    <row r="12" spans="1:10" ht="15">
      <c r="A12" s="19" t="s">
        <v>7</v>
      </c>
      <c r="B12" s="20">
        <v>51</v>
      </c>
      <c r="C12" s="115">
        <v>0.44</v>
      </c>
      <c r="D12" s="20">
        <v>19</v>
      </c>
      <c r="E12" s="20">
        <v>16</v>
      </c>
      <c r="F12" s="20">
        <v>10</v>
      </c>
      <c r="G12" s="20">
        <v>4</v>
      </c>
      <c r="H12" s="20">
        <v>0</v>
      </c>
      <c r="I12" s="20">
        <v>0</v>
      </c>
      <c r="J12" s="20">
        <v>0</v>
      </c>
    </row>
    <row r="13" spans="1:10" ht="15">
      <c r="A13" s="19" t="s">
        <v>8</v>
      </c>
      <c r="B13" s="20">
        <v>160</v>
      </c>
      <c r="C13" s="115">
        <v>0.44</v>
      </c>
      <c r="D13" s="20">
        <v>33</v>
      </c>
      <c r="E13" s="20">
        <v>34</v>
      </c>
      <c r="F13" s="20">
        <v>33</v>
      </c>
      <c r="G13" s="20">
        <v>31</v>
      </c>
      <c r="H13" s="20">
        <v>20</v>
      </c>
      <c r="I13" s="20">
        <v>4</v>
      </c>
      <c r="J13" s="20">
        <v>0</v>
      </c>
    </row>
    <row r="14" spans="1:10" ht="15">
      <c r="A14" s="19" t="s">
        <v>9</v>
      </c>
      <c r="B14" s="20">
        <v>7673</v>
      </c>
      <c r="C14" s="115">
        <v>0.48425370779425686</v>
      </c>
      <c r="D14" s="20">
        <v>930</v>
      </c>
      <c r="E14" s="20">
        <v>1418</v>
      </c>
      <c r="F14" s="20">
        <v>1984</v>
      </c>
      <c r="G14" s="20">
        <v>1805</v>
      </c>
      <c r="H14" s="20">
        <v>753</v>
      </c>
      <c r="I14" s="20">
        <v>239</v>
      </c>
      <c r="J14" s="20">
        <v>4</v>
      </c>
    </row>
    <row r="15" spans="1:10" ht="15">
      <c r="A15" s="19" t="s">
        <v>10</v>
      </c>
      <c r="B15" s="20">
        <v>375</v>
      </c>
      <c r="C15" s="115">
        <v>0.44014084507042256</v>
      </c>
      <c r="D15" s="20">
        <v>73</v>
      </c>
      <c r="E15" s="20">
        <v>80</v>
      </c>
      <c r="F15" s="20">
        <v>69</v>
      </c>
      <c r="G15" s="20">
        <v>82</v>
      </c>
      <c r="H15" s="20">
        <v>37</v>
      </c>
      <c r="I15" s="20">
        <v>18</v>
      </c>
      <c r="J15" s="20">
        <v>1</v>
      </c>
    </row>
    <row r="16" spans="1:10" ht="15">
      <c r="A16" s="19" t="s">
        <v>11</v>
      </c>
      <c r="B16" s="20">
        <v>392</v>
      </c>
      <c r="C16" s="115">
        <v>0.47572815533980584</v>
      </c>
      <c r="D16" s="20">
        <v>201</v>
      </c>
      <c r="E16" s="20">
        <v>77</v>
      </c>
      <c r="F16" s="20">
        <v>48</v>
      </c>
      <c r="G16" s="20">
        <v>23</v>
      </c>
      <c r="H16" s="20">
        <v>21</v>
      </c>
      <c r="I16" s="20">
        <v>10</v>
      </c>
      <c r="J16" s="20">
        <v>0</v>
      </c>
    </row>
    <row r="17" spans="1:10" ht="15">
      <c r="A17" s="19" t="s">
        <v>12</v>
      </c>
      <c r="B17" s="20">
        <v>5</v>
      </c>
      <c r="C17" s="115">
        <v>0.7142857142857143</v>
      </c>
      <c r="D17" s="20">
        <v>5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15">
      <c r="A18" s="19" t="s">
        <v>13</v>
      </c>
      <c r="B18" s="20">
        <v>1181</v>
      </c>
      <c r="C18" s="115">
        <v>0.40570250772930266</v>
      </c>
      <c r="D18" s="20">
        <v>204</v>
      </c>
      <c r="E18" s="20">
        <v>233</v>
      </c>
      <c r="F18" s="20">
        <v>254</v>
      </c>
      <c r="G18" s="20">
        <v>211</v>
      </c>
      <c r="H18" s="20">
        <v>161</v>
      </c>
      <c r="I18" s="20">
        <v>49</v>
      </c>
      <c r="J18" s="20">
        <v>1</v>
      </c>
    </row>
    <row r="19" spans="1:10" ht="15">
      <c r="A19" s="19" t="s">
        <v>137</v>
      </c>
      <c r="B19" s="20">
        <v>57</v>
      </c>
      <c r="C19" s="115">
        <v>0.37254901960784315</v>
      </c>
      <c r="D19" s="20">
        <v>23</v>
      </c>
      <c r="E19" s="20">
        <v>8</v>
      </c>
      <c r="F19" s="20">
        <v>13</v>
      </c>
      <c r="G19" s="20">
        <v>8</v>
      </c>
      <c r="H19" s="20">
        <v>1</v>
      </c>
      <c r="I19" s="20">
        <v>0</v>
      </c>
      <c r="J19" s="20">
        <v>0</v>
      </c>
    </row>
    <row r="20" spans="2:10" ht="15">
      <c r="B20" s="20"/>
      <c r="C20" s="115"/>
      <c r="D20" s="20"/>
      <c r="E20" s="20"/>
      <c r="F20" s="20"/>
      <c r="G20" s="20"/>
      <c r="H20" s="20"/>
      <c r="I20" s="20"/>
      <c r="J20" s="20"/>
    </row>
    <row r="21" spans="1:10" ht="15">
      <c r="A21" s="19" t="s">
        <v>14</v>
      </c>
      <c r="B21" s="20">
        <v>1885</v>
      </c>
      <c r="C21" s="115">
        <v>0.4461538461538462</v>
      </c>
      <c r="D21" s="20">
        <v>489</v>
      </c>
      <c r="E21" s="20">
        <v>451</v>
      </c>
      <c r="F21" s="20">
        <v>356</v>
      </c>
      <c r="G21" s="20">
        <v>298</v>
      </c>
      <c r="H21" s="20">
        <v>174</v>
      </c>
      <c r="I21" s="20">
        <v>66</v>
      </c>
      <c r="J21" s="20">
        <v>3</v>
      </c>
    </row>
    <row r="22" spans="1:10" ht="15">
      <c r="A22" s="19" t="s">
        <v>15</v>
      </c>
      <c r="B22" s="20">
        <v>30005</v>
      </c>
      <c r="C22" s="115">
        <v>0.49884453606876256</v>
      </c>
      <c r="D22" s="20">
        <v>5154</v>
      </c>
      <c r="E22" s="20">
        <v>4010</v>
      </c>
      <c r="F22" s="20">
        <v>6900</v>
      </c>
      <c r="G22" s="20">
        <v>4830</v>
      </c>
      <c r="H22" s="20">
        <v>6277</v>
      </c>
      <c r="I22" s="20">
        <v>1930</v>
      </c>
      <c r="J22" s="20">
        <v>237</v>
      </c>
    </row>
    <row r="23" spans="2:10" ht="15">
      <c r="B23" s="20"/>
      <c r="C23" s="115"/>
      <c r="D23" s="20"/>
      <c r="E23" s="20"/>
      <c r="F23" s="20"/>
      <c r="G23" s="20"/>
      <c r="H23" s="20"/>
      <c r="I23" s="20"/>
      <c r="J23" s="20"/>
    </row>
    <row r="24" spans="1:10" ht="15">
      <c r="A24" s="19" t="s">
        <v>16</v>
      </c>
      <c r="B24" s="20">
        <v>6488</v>
      </c>
      <c r="C24" s="115">
        <v>0.2869272952414647</v>
      </c>
      <c r="D24" s="20">
        <v>1556</v>
      </c>
      <c r="E24" s="20">
        <v>1506</v>
      </c>
      <c r="F24" s="20">
        <v>1640</v>
      </c>
      <c r="G24" s="20">
        <v>826</v>
      </c>
      <c r="H24" s="20">
        <v>598</v>
      </c>
      <c r="I24" s="20">
        <v>199</v>
      </c>
      <c r="J24" s="20">
        <v>10</v>
      </c>
    </row>
    <row r="25" spans="1:10" ht="15">
      <c r="A25" s="19" t="s">
        <v>17</v>
      </c>
      <c r="B25" s="20">
        <v>11268</v>
      </c>
      <c r="C25" s="115">
        <v>0.484124597207304</v>
      </c>
      <c r="D25" s="20">
        <v>3734</v>
      </c>
      <c r="E25" s="20">
        <v>2822</v>
      </c>
      <c r="F25" s="20">
        <v>2759</v>
      </c>
      <c r="G25" s="20">
        <v>967</v>
      </c>
      <c r="H25" s="20">
        <v>565</v>
      </c>
      <c r="I25" s="20">
        <v>230</v>
      </c>
      <c r="J25" s="20">
        <v>32</v>
      </c>
    </row>
    <row r="26" spans="1:10" ht="15">
      <c r="A26" s="19" t="s">
        <v>20</v>
      </c>
      <c r="B26" s="20">
        <v>13376</v>
      </c>
      <c r="C26" s="115">
        <v>0.6936320265505082</v>
      </c>
      <c r="D26" s="20">
        <v>4730</v>
      </c>
      <c r="E26" s="20">
        <v>3314</v>
      </c>
      <c r="F26" s="20">
        <v>3236</v>
      </c>
      <c r="G26" s="20">
        <v>1329</v>
      </c>
      <c r="H26" s="20">
        <v>402</v>
      </c>
      <c r="I26" s="20">
        <v>187</v>
      </c>
      <c r="J26" s="20">
        <v>24</v>
      </c>
    </row>
    <row r="27" spans="1:10" ht="15">
      <c r="A27" s="19" t="s">
        <v>138</v>
      </c>
      <c r="B27" s="20">
        <v>8513</v>
      </c>
      <c r="C27" s="115">
        <v>0.5531513970110461</v>
      </c>
      <c r="D27" s="20">
        <v>81</v>
      </c>
      <c r="E27" s="20">
        <v>321</v>
      </c>
      <c r="F27" s="20">
        <v>1883</v>
      </c>
      <c r="G27" s="20">
        <v>2729</v>
      </c>
      <c r="H27" s="20">
        <v>1879</v>
      </c>
      <c r="I27" s="20">
        <v>775</v>
      </c>
      <c r="J27" s="20">
        <v>114</v>
      </c>
    </row>
    <row r="28" spans="2:10" ht="15">
      <c r="B28" s="20"/>
      <c r="C28" s="115"/>
      <c r="D28" s="20"/>
      <c r="E28" s="20"/>
      <c r="F28" s="20"/>
      <c r="G28" s="20"/>
      <c r="H28" s="20"/>
      <c r="I28" s="20"/>
      <c r="J28" s="20"/>
    </row>
    <row r="29" spans="1:10" ht="15">
      <c r="A29" s="19" t="s">
        <v>21</v>
      </c>
      <c r="B29" s="20">
        <v>127</v>
      </c>
      <c r="C29" s="115">
        <v>0.46863468634686345</v>
      </c>
      <c r="D29" s="20">
        <v>25</v>
      </c>
      <c r="E29" s="20">
        <v>29</v>
      </c>
      <c r="F29" s="20">
        <v>17</v>
      </c>
      <c r="G29" s="20">
        <v>20</v>
      </c>
      <c r="H29" s="20">
        <v>16</v>
      </c>
      <c r="I29" s="20">
        <v>7</v>
      </c>
      <c r="J29" s="20">
        <v>3</v>
      </c>
    </row>
    <row r="30" spans="1:10" ht="15">
      <c r="A30" s="19" t="s">
        <v>139</v>
      </c>
      <c r="B30" s="20">
        <v>221</v>
      </c>
      <c r="C30" s="115">
        <v>0.6088154269972452</v>
      </c>
      <c r="D30" s="20">
        <v>0</v>
      </c>
      <c r="E30" s="20">
        <v>0</v>
      </c>
      <c r="F30" s="20">
        <v>11</v>
      </c>
      <c r="G30" s="20">
        <v>52</v>
      </c>
      <c r="H30" s="20">
        <v>83</v>
      </c>
      <c r="I30" s="20">
        <v>40</v>
      </c>
      <c r="J30" s="20">
        <v>4</v>
      </c>
    </row>
    <row r="31" spans="1:10" ht="15">
      <c r="A31" s="19" t="s">
        <v>22</v>
      </c>
      <c r="B31" s="20">
        <v>565</v>
      </c>
      <c r="C31" s="115">
        <v>0.5928646379853095</v>
      </c>
      <c r="D31" s="20">
        <v>205</v>
      </c>
      <c r="E31" s="20">
        <v>159</v>
      </c>
      <c r="F31" s="20">
        <v>90</v>
      </c>
      <c r="G31" s="20">
        <v>63</v>
      </c>
      <c r="H31" s="20">
        <v>29</v>
      </c>
      <c r="I31" s="20">
        <v>15</v>
      </c>
      <c r="J31" s="20">
        <v>4</v>
      </c>
    </row>
    <row r="32" spans="1:10" ht="15">
      <c r="A32" s="19" t="s">
        <v>23</v>
      </c>
      <c r="B32" s="20">
        <v>12607</v>
      </c>
      <c r="C32" s="115">
        <v>0.5730975543231203</v>
      </c>
      <c r="D32" s="20">
        <v>2199</v>
      </c>
      <c r="E32" s="20">
        <v>2818</v>
      </c>
      <c r="F32" s="20">
        <v>3144</v>
      </c>
      <c r="G32" s="20">
        <v>1936</v>
      </c>
      <c r="H32" s="20">
        <v>1314</v>
      </c>
      <c r="I32" s="20">
        <v>941</v>
      </c>
      <c r="J32" s="20">
        <v>250</v>
      </c>
    </row>
    <row r="33" spans="1:10" ht="15">
      <c r="A33" s="19" t="s">
        <v>24</v>
      </c>
      <c r="B33" s="20">
        <v>9951</v>
      </c>
      <c r="C33" s="115">
        <v>0.4652826483377753</v>
      </c>
      <c r="D33" s="20">
        <v>1982</v>
      </c>
      <c r="E33" s="20">
        <v>2458</v>
      </c>
      <c r="F33" s="20">
        <v>1541</v>
      </c>
      <c r="G33" s="20">
        <v>1608</v>
      </c>
      <c r="H33" s="20">
        <v>1442</v>
      </c>
      <c r="I33" s="20">
        <v>762</v>
      </c>
      <c r="J33" s="20">
        <v>150</v>
      </c>
    </row>
    <row r="34" spans="1:10" ht="15">
      <c r="A34" s="19" t="s">
        <v>25</v>
      </c>
      <c r="B34" s="20">
        <v>5366</v>
      </c>
      <c r="C34" s="115">
        <v>0.4074411541381929</v>
      </c>
      <c r="D34" s="20">
        <v>1298</v>
      </c>
      <c r="E34" s="20">
        <v>1058</v>
      </c>
      <c r="F34" s="20">
        <v>970</v>
      </c>
      <c r="G34" s="20">
        <v>873</v>
      </c>
      <c r="H34" s="20">
        <v>728</v>
      </c>
      <c r="I34" s="20">
        <v>361</v>
      </c>
      <c r="J34" s="20">
        <v>78</v>
      </c>
    </row>
    <row r="35" spans="1:10" ht="15">
      <c r="A35" s="19" t="s">
        <v>37</v>
      </c>
      <c r="B35" s="20">
        <v>319</v>
      </c>
      <c r="C35" s="115">
        <v>0.2701100762066046</v>
      </c>
      <c r="D35" s="20">
        <v>40</v>
      </c>
      <c r="E35" s="20">
        <v>49</v>
      </c>
      <c r="F35" s="20">
        <v>57</v>
      </c>
      <c r="G35" s="20">
        <v>62</v>
      </c>
      <c r="H35" s="20">
        <v>55</v>
      </c>
      <c r="I35" s="20">
        <v>24</v>
      </c>
      <c r="J35" s="20">
        <v>2</v>
      </c>
    </row>
    <row r="36" spans="1:10" ht="15">
      <c r="A36" s="19" t="s">
        <v>140</v>
      </c>
      <c r="B36" s="20">
        <v>1547</v>
      </c>
      <c r="C36" s="115">
        <v>0.4600059470710675</v>
      </c>
      <c r="D36" s="20">
        <v>97</v>
      </c>
      <c r="E36" s="20">
        <v>214</v>
      </c>
      <c r="F36" s="20">
        <v>422</v>
      </c>
      <c r="G36" s="20">
        <v>389</v>
      </c>
      <c r="H36" s="20">
        <v>236</v>
      </c>
      <c r="I36" s="20">
        <v>48</v>
      </c>
      <c r="J36" s="20">
        <v>3</v>
      </c>
    </row>
    <row r="37" spans="2:10" ht="15">
      <c r="B37" s="20"/>
      <c r="C37" s="115"/>
      <c r="D37" s="20"/>
      <c r="E37" s="20"/>
      <c r="F37" s="20"/>
      <c r="G37" s="20"/>
      <c r="H37" s="20"/>
      <c r="I37" s="20"/>
      <c r="J37" s="20"/>
    </row>
    <row r="38" spans="1:10" ht="15">
      <c r="A38" s="19" t="s">
        <v>141</v>
      </c>
      <c r="B38" s="20">
        <v>1302</v>
      </c>
      <c r="C38" s="115">
        <v>0.46516613076098606</v>
      </c>
      <c r="D38" s="20">
        <v>384</v>
      </c>
      <c r="E38" s="20">
        <v>407</v>
      </c>
      <c r="F38" s="20">
        <v>244</v>
      </c>
      <c r="G38" s="20">
        <v>146</v>
      </c>
      <c r="H38" s="20">
        <v>73</v>
      </c>
      <c r="I38" s="20">
        <v>27</v>
      </c>
      <c r="J38" s="20">
        <v>2</v>
      </c>
    </row>
    <row r="39" spans="1:10" ht="15">
      <c r="A39" s="19" t="s">
        <v>26</v>
      </c>
      <c r="B39" s="20">
        <v>12647</v>
      </c>
      <c r="C39" s="115">
        <v>0.6281102557735286</v>
      </c>
      <c r="D39" s="20">
        <v>2418</v>
      </c>
      <c r="E39" s="20">
        <v>2911</v>
      </c>
      <c r="F39" s="20">
        <v>2523</v>
      </c>
      <c r="G39" s="20">
        <v>2385</v>
      </c>
      <c r="H39" s="20">
        <v>1603</v>
      </c>
      <c r="I39" s="20">
        <v>328</v>
      </c>
      <c r="J39" s="20">
        <v>26</v>
      </c>
    </row>
    <row r="40" spans="1:10" ht="15">
      <c r="A40" s="19" t="s">
        <v>27</v>
      </c>
      <c r="B40" s="20">
        <v>10865</v>
      </c>
      <c r="C40" s="115">
        <v>0.7743015963511972</v>
      </c>
      <c r="D40" s="20">
        <v>868</v>
      </c>
      <c r="E40" s="20">
        <v>2276</v>
      </c>
      <c r="F40" s="20">
        <v>2790</v>
      </c>
      <c r="G40" s="20">
        <v>2559</v>
      </c>
      <c r="H40" s="20">
        <v>1370</v>
      </c>
      <c r="I40" s="20">
        <v>349</v>
      </c>
      <c r="J40" s="20">
        <v>25</v>
      </c>
    </row>
    <row r="41" spans="1:10" ht="15">
      <c r="A41" s="19" t="s">
        <v>28</v>
      </c>
      <c r="B41" s="20">
        <v>5423</v>
      </c>
      <c r="C41" s="115">
        <v>0.6956131349409954</v>
      </c>
      <c r="D41" s="20">
        <v>688</v>
      </c>
      <c r="E41" s="20">
        <v>1541</v>
      </c>
      <c r="F41" s="20">
        <v>1342</v>
      </c>
      <c r="G41" s="20">
        <v>894</v>
      </c>
      <c r="H41" s="20">
        <v>606</v>
      </c>
      <c r="I41" s="20">
        <v>183</v>
      </c>
      <c r="J41" s="20">
        <v>5</v>
      </c>
    </row>
    <row r="42" spans="1:10" ht="15">
      <c r="A42" s="19" t="s">
        <v>29</v>
      </c>
      <c r="B42" s="20">
        <v>2246</v>
      </c>
      <c r="C42" s="115">
        <v>0.2304062371768568</v>
      </c>
      <c r="D42" s="20">
        <v>30</v>
      </c>
      <c r="E42" s="20">
        <v>184</v>
      </c>
      <c r="F42" s="20">
        <v>442</v>
      </c>
      <c r="G42" s="20">
        <v>648</v>
      </c>
      <c r="H42" s="20">
        <v>532</v>
      </c>
      <c r="I42" s="20">
        <v>171</v>
      </c>
      <c r="J42" s="20">
        <v>3</v>
      </c>
    </row>
    <row r="43" spans="1:10" ht="15">
      <c r="A43" s="19" t="s">
        <v>142</v>
      </c>
      <c r="B43" s="20">
        <v>3001</v>
      </c>
      <c r="C43" s="115">
        <v>0.1952504879635654</v>
      </c>
      <c r="D43" s="20">
        <v>213</v>
      </c>
      <c r="E43" s="20">
        <v>569</v>
      </c>
      <c r="F43" s="20">
        <v>607</v>
      </c>
      <c r="G43" s="20">
        <v>702</v>
      </c>
      <c r="H43" s="20">
        <v>407</v>
      </c>
      <c r="I43" s="20">
        <v>163</v>
      </c>
      <c r="J43" s="20">
        <v>9</v>
      </c>
    </row>
    <row r="44" spans="1:10" ht="15">
      <c r="A44" s="19" t="s">
        <v>32</v>
      </c>
      <c r="B44" s="20">
        <v>2961</v>
      </c>
      <c r="C44" s="115">
        <v>0.922142634693242</v>
      </c>
      <c r="D44" s="20">
        <v>584</v>
      </c>
      <c r="E44" s="20">
        <v>736</v>
      </c>
      <c r="F44" s="20">
        <v>567</v>
      </c>
      <c r="G44" s="20">
        <v>508</v>
      </c>
      <c r="H44" s="20">
        <v>342</v>
      </c>
      <c r="I44" s="20">
        <v>95</v>
      </c>
      <c r="J44" s="20">
        <v>7</v>
      </c>
    </row>
    <row r="45" spans="2:10" ht="15">
      <c r="B45" s="20"/>
      <c r="C45" s="115"/>
      <c r="D45" s="20"/>
      <c r="E45" s="20"/>
      <c r="F45" s="20"/>
      <c r="G45" s="20"/>
      <c r="H45" s="20"/>
      <c r="I45" s="20"/>
      <c r="J45" s="20"/>
    </row>
    <row r="46" spans="1:10" ht="15">
      <c r="A46" s="19" t="s">
        <v>33</v>
      </c>
      <c r="B46" s="20">
        <v>8136</v>
      </c>
      <c r="C46" s="115">
        <v>0.3940524047077057</v>
      </c>
      <c r="D46" s="20">
        <v>796</v>
      </c>
      <c r="E46" s="20">
        <v>2254</v>
      </c>
      <c r="F46" s="20">
        <v>2950</v>
      </c>
      <c r="G46" s="20">
        <v>1375</v>
      </c>
      <c r="H46" s="20">
        <v>310</v>
      </c>
      <c r="I46" s="20">
        <v>40</v>
      </c>
      <c r="J46" s="20">
        <v>0</v>
      </c>
    </row>
    <row r="47" spans="1:10" ht="15">
      <c r="A47" s="19" t="s">
        <v>34</v>
      </c>
      <c r="B47" s="20">
        <v>1581</v>
      </c>
      <c r="C47" s="115">
        <v>0.33702835216371774</v>
      </c>
      <c r="D47" s="20">
        <v>134</v>
      </c>
      <c r="E47" s="20">
        <v>336</v>
      </c>
      <c r="F47" s="20">
        <v>415</v>
      </c>
      <c r="G47" s="20">
        <v>334</v>
      </c>
      <c r="H47" s="20">
        <v>174</v>
      </c>
      <c r="I47" s="20">
        <v>46</v>
      </c>
      <c r="J47" s="20">
        <v>8</v>
      </c>
    </row>
    <row r="48" spans="1:10" ht="15">
      <c r="A48" s="19" t="s">
        <v>35</v>
      </c>
      <c r="B48" s="20">
        <v>3891</v>
      </c>
      <c r="C48" s="115">
        <v>0.37773031744490826</v>
      </c>
      <c r="D48" s="20">
        <v>1097</v>
      </c>
      <c r="E48" s="20">
        <v>1050</v>
      </c>
      <c r="F48" s="20">
        <v>749</v>
      </c>
      <c r="G48" s="20">
        <v>480</v>
      </c>
      <c r="H48" s="20">
        <v>219</v>
      </c>
      <c r="I48" s="20">
        <v>53</v>
      </c>
      <c r="J48" s="20">
        <v>1</v>
      </c>
    </row>
    <row r="49" spans="2:10" ht="15">
      <c r="B49" s="20"/>
      <c r="C49" s="115"/>
      <c r="D49" s="20"/>
      <c r="E49" s="20"/>
      <c r="F49" s="20"/>
      <c r="G49" s="20"/>
      <c r="H49" s="20"/>
      <c r="I49" s="20"/>
      <c r="J49" s="20"/>
    </row>
    <row r="50" spans="1:10" ht="15">
      <c r="A50" s="19" t="s">
        <v>36</v>
      </c>
      <c r="B50" s="20">
        <v>12130</v>
      </c>
      <c r="C50" s="115">
        <v>0.7063002212647025</v>
      </c>
      <c r="D50" s="20">
        <v>1444</v>
      </c>
      <c r="E50" s="20">
        <v>3835</v>
      </c>
      <c r="F50" s="20">
        <v>3805</v>
      </c>
      <c r="G50" s="20">
        <v>1977</v>
      </c>
      <c r="H50" s="20">
        <v>408</v>
      </c>
      <c r="I50" s="20">
        <v>76</v>
      </c>
      <c r="J50" s="20">
        <v>3</v>
      </c>
    </row>
    <row r="51" spans="2:10" ht="15">
      <c r="B51" s="20"/>
      <c r="C51" s="115"/>
      <c r="D51" s="20"/>
      <c r="E51" s="20"/>
      <c r="F51" s="20"/>
      <c r="G51" s="20"/>
      <c r="H51" s="20"/>
      <c r="I51" s="20"/>
      <c r="J51" s="20"/>
    </row>
    <row r="52" spans="1:10" ht="15">
      <c r="A52" s="91" t="s">
        <v>38</v>
      </c>
      <c r="B52" s="122">
        <v>224182</v>
      </c>
      <c r="C52" s="114">
        <v>0.49535867775899595</v>
      </c>
      <c r="D52" s="122">
        <v>35919</v>
      </c>
      <c r="E52" s="122">
        <v>47733</v>
      </c>
      <c r="F52" s="122">
        <v>56326</v>
      </c>
      <c r="G52" s="122">
        <v>41840</v>
      </c>
      <c r="H52" s="122">
        <v>24983</v>
      </c>
      <c r="I52" s="122">
        <v>8509</v>
      </c>
      <c r="J52" s="122">
        <v>1042</v>
      </c>
    </row>
    <row r="53" spans="1:10" ht="15">
      <c r="A53" s="9" t="s">
        <v>85</v>
      </c>
      <c r="B53" s="116">
        <f>B52/$B$52</f>
        <v>1</v>
      </c>
      <c r="C53" s="116"/>
      <c r="D53" s="116">
        <f aca="true" t="shared" si="0" ref="D53:J53">D52/$B$52</f>
        <v>0.1602224977919726</v>
      </c>
      <c r="E53" s="116">
        <f t="shared" si="0"/>
        <v>0.21292075188909013</v>
      </c>
      <c r="F53" s="116">
        <f t="shared" si="0"/>
        <v>0.2512512155302388</v>
      </c>
      <c r="G53" s="116">
        <f t="shared" si="0"/>
        <v>0.1866340741005076</v>
      </c>
      <c r="H53" s="116">
        <f t="shared" si="0"/>
        <v>0.11144070442765253</v>
      </c>
      <c r="I53" s="116">
        <f t="shared" si="0"/>
        <v>0.03795576808129109</v>
      </c>
      <c r="J53" s="116">
        <f t="shared" si="0"/>
        <v>0.004648009206805185</v>
      </c>
    </row>
    <row r="54" spans="2:10" ht="15">
      <c r="B54" s="20"/>
      <c r="C54" s="115"/>
      <c r="D54" s="20"/>
      <c r="E54" s="20"/>
      <c r="F54" s="20"/>
      <c r="G54" s="20"/>
      <c r="H54" s="20"/>
      <c r="I54" s="20"/>
      <c r="J54" s="20"/>
    </row>
    <row r="55" spans="1:10" ht="15">
      <c r="A55" s="19" t="s">
        <v>152</v>
      </c>
      <c r="B55" s="20">
        <v>7914</v>
      </c>
      <c r="C55" s="115">
        <v>0.39127855235835063</v>
      </c>
      <c r="D55" s="20">
        <v>1669</v>
      </c>
      <c r="E55" s="20">
        <v>1218</v>
      </c>
      <c r="F55" s="20">
        <v>1755</v>
      </c>
      <c r="G55" s="20">
        <v>1189</v>
      </c>
      <c r="H55" s="55" t="s">
        <v>45</v>
      </c>
      <c r="I55" s="55" t="s">
        <v>45</v>
      </c>
      <c r="J55" s="55" t="s">
        <v>45</v>
      </c>
    </row>
    <row r="56" spans="1:10" ht="15">
      <c r="A56" s="19" t="s">
        <v>153</v>
      </c>
      <c r="B56" s="20">
        <v>41</v>
      </c>
      <c r="C56" s="115">
        <v>0.2808219178082192</v>
      </c>
      <c r="D56" s="20">
        <v>12</v>
      </c>
      <c r="E56" s="20">
        <v>5</v>
      </c>
      <c r="F56" s="20">
        <v>10</v>
      </c>
      <c r="G56" s="20">
        <v>10</v>
      </c>
      <c r="H56" s="55" t="s">
        <v>45</v>
      </c>
      <c r="I56" s="55" t="s">
        <v>45</v>
      </c>
      <c r="J56" s="55" t="s">
        <v>45</v>
      </c>
    </row>
    <row r="57" spans="1:10" ht="15">
      <c r="A57" s="19" t="s">
        <v>154</v>
      </c>
      <c r="B57" s="20">
        <v>3745</v>
      </c>
      <c r="C57" s="115">
        <v>0.41404090657822</v>
      </c>
      <c r="D57" s="20">
        <v>660</v>
      </c>
      <c r="E57" s="20">
        <v>505</v>
      </c>
      <c r="F57" s="20">
        <v>1015</v>
      </c>
      <c r="G57" s="20">
        <v>888</v>
      </c>
      <c r="H57" s="55" t="s">
        <v>45</v>
      </c>
      <c r="I57" s="55" t="s">
        <v>45</v>
      </c>
      <c r="J57" s="55" t="s">
        <v>45</v>
      </c>
    </row>
    <row r="58" spans="1:10" ht="15">
      <c r="A58" s="19" t="s">
        <v>155</v>
      </c>
      <c r="B58" s="20">
        <v>177</v>
      </c>
      <c r="C58" s="115">
        <v>0.36721991701244816</v>
      </c>
      <c r="D58" s="20">
        <v>56</v>
      </c>
      <c r="E58" s="20">
        <v>26</v>
      </c>
      <c r="F58" s="20">
        <v>25</v>
      </c>
      <c r="G58" s="20">
        <v>30</v>
      </c>
      <c r="H58" s="55" t="s">
        <v>45</v>
      </c>
      <c r="I58" s="55" t="s">
        <v>45</v>
      </c>
      <c r="J58" s="55" t="s">
        <v>45</v>
      </c>
    </row>
    <row r="59" spans="1:10" ht="15">
      <c r="A59" s="19" t="s">
        <v>156</v>
      </c>
      <c r="B59" s="20">
        <v>4</v>
      </c>
      <c r="C59" s="115">
        <v>0.6666666666666666</v>
      </c>
      <c r="D59" s="20">
        <v>4</v>
      </c>
      <c r="E59" s="20">
        <v>0</v>
      </c>
      <c r="F59" s="20">
        <v>0</v>
      </c>
      <c r="G59" s="20">
        <v>0</v>
      </c>
      <c r="H59" s="55" t="s">
        <v>45</v>
      </c>
      <c r="I59" s="55" t="s">
        <v>45</v>
      </c>
      <c r="J59" s="55" t="s">
        <v>45</v>
      </c>
    </row>
    <row r="60" spans="1:10" ht="15">
      <c r="A60" s="19" t="s">
        <v>157</v>
      </c>
      <c r="B60" s="20">
        <v>677</v>
      </c>
      <c r="C60" s="115">
        <v>0.3480719794344473</v>
      </c>
      <c r="D60" s="20">
        <v>137</v>
      </c>
      <c r="E60" s="20">
        <v>119</v>
      </c>
      <c r="F60" s="20">
        <v>94</v>
      </c>
      <c r="G60" s="20">
        <v>182</v>
      </c>
      <c r="H60" s="55" t="s">
        <v>45</v>
      </c>
      <c r="I60" s="55" t="s">
        <v>45</v>
      </c>
      <c r="J60" s="55" t="s">
        <v>45</v>
      </c>
    </row>
    <row r="61" spans="1:10" ht="15">
      <c r="A61" s="19" t="s">
        <v>158</v>
      </c>
      <c r="B61" s="20">
        <v>30</v>
      </c>
      <c r="C61" s="115">
        <v>0.3191489361702128</v>
      </c>
      <c r="D61" s="20">
        <v>20</v>
      </c>
      <c r="E61" s="20">
        <v>4</v>
      </c>
      <c r="F61" s="20">
        <v>1</v>
      </c>
      <c r="G61" s="20">
        <v>3</v>
      </c>
      <c r="H61" s="55" t="s">
        <v>45</v>
      </c>
      <c r="I61" s="55" t="s">
        <v>45</v>
      </c>
      <c r="J61" s="55" t="s">
        <v>45</v>
      </c>
    </row>
    <row r="62" spans="2:10" ht="15">
      <c r="B62" s="20"/>
      <c r="C62" s="115"/>
      <c r="D62" s="20"/>
      <c r="E62" s="20"/>
      <c r="F62" s="20"/>
      <c r="G62" s="20"/>
      <c r="H62" s="20"/>
      <c r="I62" s="20"/>
      <c r="J62" s="20"/>
    </row>
    <row r="63" spans="1:10" ht="15">
      <c r="A63" s="91" t="s">
        <v>44</v>
      </c>
      <c r="B63" s="156">
        <f>B52+SUM(B55:B61)</f>
        <v>236770</v>
      </c>
      <c r="C63" s="114">
        <v>0.49</v>
      </c>
      <c r="D63" s="156">
        <f aca="true" t="shared" si="1" ref="D63:J63">D52+SUM(D55:D61)</f>
        <v>38477</v>
      </c>
      <c r="E63" s="156">
        <f t="shared" si="1"/>
        <v>49610</v>
      </c>
      <c r="F63" s="156">
        <f t="shared" si="1"/>
        <v>59226</v>
      </c>
      <c r="G63" s="156">
        <f t="shared" si="1"/>
        <v>44142</v>
      </c>
      <c r="H63" s="156">
        <f t="shared" si="1"/>
        <v>24983</v>
      </c>
      <c r="I63" s="156">
        <f t="shared" si="1"/>
        <v>8509</v>
      </c>
      <c r="J63" s="156">
        <f t="shared" si="1"/>
        <v>1042</v>
      </c>
    </row>
    <row r="64" spans="1:10" ht="15">
      <c r="A64" s="9" t="s">
        <v>85</v>
      </c>
      <c r="B64" s="131">
        <f>B63/$B$63</f>
        <v>1</v>
      </c>
      <c r="C64" s="131"/>
      <c r="D64" s="131">
        <f aca="true" t="shared" si="2" ref="D64:J64">D63/$B$63</f>
        <v>0.16250791907758586</v>
      </c>
      <c r="E64" s="131">
        <f t="shared" si="2"/>
        <v>0.20952823415128605</v>
      </c>
      <c r="F64" s="131">
        <f t="shared" si="2"/>
        <v>0.25014148751953375</v>
      </c>
      <c r="G64" s="131">
        <f t="shared" si="2"/>
        <v>0.18643409215694556</v>
      </c>
      <c r="H64" s="131">
        <f t="shared" si="2"/>
        <v>0.10551590150779237</v>
      </c>
      <c r="I64" s="131">
        <f t="shared" si="2"/>
        <v>0.035937829961566074</v>
      </c>
      <c r="J64" s="131">
        <f t="shared" si="2"/>
        <v>0.004400895383705706</v>
      </c>
    </row>
    <row r="65" ht="15">
      <c r="A65" s="19" t="s">
        <v>159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19" customWidth="1"/>
    <col min="2" max="2" width="9.7109375" style="19" customWidth="1"/>
    <col min="3" max="14" width="9.140625" style="19" customWidth="1"/>
  </cols>
  <sheetData>
    <row r="1" ht="15">
      <c r="A1" s="37" t="s">
        <v>288</v>
      </c>
    </row>
    <row r="3" ht="15">
      <c r="A3" s="17" t="s">
        <v>90</v>
      </c>
    </row>
    <row r="4" spans="1:14" ht="15">
      <c r="A4" s="14"/>
      <c r="B4" s="14"/>
      <c r="C4" s="16" t="s">
        <v>89</v>
      </c>
      <c r="D4" s="14"/>
      <c r="E4" s="14"/>
      <c r="F4" s="14"/>
      <c r="G4" s="14"/>
      <c r="H4" s="14"/>
      <c r="I4" s="14"/>
      <c r="J4" s="14"/>
      <c r="K4" s="17"/>
      <c r="L4" s="17"/>
      <c r="M4" s="17"/>
      <c r="N4" s="17"/>
    </row>
    <row r="5" spans="1:14" ht="15">
      <c r="A5" s="17"/>
      <c r="B5" s="17"/>
      <c r="C5" s="13" t="s">
        <v>88</v>
      </c>
      <c r="D5" s="17"/>
      <c r="E5" s="17"/>
      <c r="F5" s="17"/>
      <c r="G5" s="17" t="s">
        <v>151</v>
      </c>
      <c r="H5" s="17"/>
      <c r="I5" s="17"/>
      <c r="J5" s="17"/>
      <c r="K5" s="17"/>
      <c r="L5" s="17"/>
      <c r="M5" s="17"/>
      <c r="N5" s="17"/>
    </row>
    <row r="6" spans="1:14" ht="15">
      <c r="A6" s="5" t="s">
        <v>70</v>
      </c>
      <c r="B6" s="7" t="s">
        <v>71</v>
      </c>
      <c r="C6" s="7" t="s">
        <v>87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17"/>
      <c r="L6" s="17"/>
      <c r="M6" s="17"/>
      <c r="N6" s="17"/>
    </row>
    <row r="7" spans="1:10" ht="15">
      <c r="A7" s="19" t="s">
        <v>4</v>
      </c>
      <c r="B7" s="20">
        <v>9</v>
      </c>
      <c r="C7" s="115">
        <v>0.6923076923076923</v>
      </c>
      <c r="D7" s="20">
        <v>7</v>
      </c>
      <c r="E7" s="20">
        <v>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 ht="15">
      <c r="A8" s="19" t="s">
        <v>5</v>
      </c>
      <c r="B8" s="20">
        <v>29929</v>
      </c>
      <c r="C8" s="115">
        <v>0.5023582926297061</v>
      </c>
      <c r="D8" s="20">
        <v>4572</v>
      </c>
      <c r="E8" s="20">
        <v>10112</v>
      </c>
      <c r="F8" s="20">
        <v>9603</v>
      </c>
      <c r="G8" s="20">
        <v>4421</v>
      </c>
      <c r="H8" s="20">
        <v>661</v>
      </c>
      <c r="I8" s="20">
        <v>21</v>
      </c>
      <c r="J8" s="20">
        <v>0</v>
      </c>
    </row>
    <row r="9" spans="1:10" ht="15">
      <c r="A9" s="19" t="s">
        <v>135</v>
      </c>
      <c r="B9" s="20">
        <v>3</v>
      </c>
      <c r="C9" s="115">
        <v>0.5</v>
      </c>
      <c r="D9" s="20">
        <v>0</v>
      </c>
      <c r="E9" s="20">
        <v>1</v>
      </c>
      <c r="F9" s="20">
        <v>1</v>
      </c>
      <c r="G9" s="20">
        <v>1</v>
      </c>
      <c r="H9" s="20">
        <v>0</v>
      </c>
      <c r="I9" s="20">
        <v>0</v>
      </c>
      <c r="J9" s="20">
        <v>0</v>
      </c>
    </row>
    <row r="10" spans="1:20" ht="15">
      <c r="A10" s="19" t="s">
        <v>136</v>
      </c>
      <c r="B10" s="20" t="s">
        <v>45</v>
      </c>
      <c r="C10" s="115">
        <v>0</v>
      </c>
      <c r="D10" s="20" t="s">
        <v>45</v>
      </c>
      <c r="E10" s="20" t="s">
        <v>45</v>
      </c>
      <c r="F10" s="20" t="s">
        <v>45</v>
      </c>
      <c r="G10" s="20" t="s">
        <v>45</v>
      </c>
      <c r="H10" s="20" t="s">
        <v>45</v>
      </c>
      <c r="I10" s="20" t="s">
        <v>45</v>
      </c>
      <c r="J10" s="20" t="s">
        <v>45</v>
      </c>
      <c r="O10" s="19"/>
      <c r="P10" s="19"/>
      <c r="Q10" s="19"/>
      <c r="R10" s="19"/>
      <c r="S10" s="19"/>
      <c r="T10" s="19"/>
    </row>
    <row r="11" spans="1:10" ht="15">
      <c r="A11" s="19" t="s">
        <v>6</v>
      </c>
      <c r="B11" s="20">
        <v>20157</v>
      </c>
      <c r="C11" s="115">
        <v>0.5254418434909546</v>
      </c>
      <c r="D11" s="20">
        <v>4417</v>
      </c>
      <c r="E11" s="20">
        <v>4822</v>
      </c>
      <c r="F11" s="20">
        <v>4525</v>
      </c>
      <c r="G11" s="20">
        <v>3540</v>
      </c>
      <c r="H11" s="20">
        <v>1580</v>
      </c>
      <c r="I11" s="20">
        <v>448</v>
      </c>
      <c r="J11" s="20">
        <v>15</v>
      </c>
    </row>
    <row r="12" spans="1:10" ht="15">
      <c r="A12" s="19" t="s">
        <v>7</v>
      </c>
      <c r="B12" s="20">
        <v>66</v>
      </c>
      <c r="C12" s="115">
        <v>0.5641025641025641</v>
      </c>
      <c r="D12" s="20">
        <v>36</v>
      </c>
      <c r="E12" s="20">
        <v>19</v>
      </c>
      <c r="F12" s="20">
        <v>7</v>
      </c>
      <c r="G12" s="20">
        <v>1</v>
      </c>
      <c r="H12" s="20">
        <v>0</v>
      </c>
      <c r="I12" s="20">
        <v>0</v>
      </c>
      <c r="J12" s="20">
        <v>0</v>
      </c>
    </row>
    <row r="13" spans="1:10" ht="15">
      <c r="A13" s="19" t="s">
        <v>8</v>
      </c>
      <c r="B13" s="20">
        <v>206</v>
      </c>
      <c r="C13" s="115">
        <v>0.5628415300546448</v>
      </c>
      <c r="D13" s="20">
        <v>80</v>
      </c>
      <c r="E13" s="20">
        <v>57</v>
      </c>
      <c r="F13" s="20">
        <v>29</v>
      </c>
      <c r="G13" s="20">
        <v>25</v>
      </c>
      <c r="H13" s="20">
        <v>6</v>
      </c>
      <c r="I13" s="20">
        <v>3</v>
      </c>
      <c r="J13" s="20">
        <v>0</v>
      </c>
    </row>
    <row r="14" spans="1:10" ht="15">
      <c r="A14" s="19" t="s">
        <v>9</v>
      </c>
      <c r="B14" s="20">
        <v>8172</v>
      </c>
      <c r="C14" s="115">
        <v>0.5157462922057431</v>
      </c>
      <c r="D14" s="20">
        <v>2013</v>
      </c>
      <c r="E14" s="20">
        <v>2102</v>
      </c>
      <c r="F14" s="20">
        <v>1966</v>
      </c>
      <c r="G14" s="20">
        <v>1210</v>
      </c>
      <c r="H14" s="20">
        <v>386</v>
      </c>
      <c r="I14" s="20">
        <v>96</v>
      </c>
      <c r="J14" s="20">
        <v>2</v>
      </c>
    </row>
    <row r="15" spans="1:10" ht="15">
      <c r="A15" s="19" t="s">
        <v>10</v>
      </c>
      <c r="B15" s="20">
        <v>477</v>
      </c>
      <c r="C15" s="115">
        <v>0.5598591549295775</v>
      </c>
      <c r="D15" s="20">
        <v>161</v>
      </c>
      <c r="E15" s="20">
        <v>111</v>
      </c>
      <c r="F15" s="20">
        <v>81</v>
      </c>
      <c r="G15" s="20">
        <v>78</v>
      </c>
      <c r="H15" s="20">
        <v>26</v>
      </c>
      <c r="I15" s="20">
        <v>8</v>
      </c>
      <c r="J15" s="20">
        <v>0</v>
      </c>
    </row>
    <row r="16" spans="1:10" ht="15">
      <c r="A16" s="19" t="s">
        <v>11</v>
      </c>
      <c r="B16" s="20">
        <v>432</v>
      </c>
      <c r="C16" s="115">
        <v>0.5242718446601942</v>
      </c>
      <c r="D16" s="20">
        <v>257</v>
      </c>
      <c r="E16" s="20">
        <v>89</v>
      </c>
      <c r="F16" s="20">
        <v>26</v>
      </c>
      <c r="G16" s="20">
        <v>24</v>
      </c>
      <c r="H16" s="20">
        <v>21</v>
      </c>
      <c r="I16" s="20">
        <v>4</v>
      </c>
      <c r="J16" s="20">
        <v>0</v>
      </c>
    </row>
    <row r="17" spans="1:10" ht="15">
      <c r="A17" s="19" t="s">
        <v>12</v>
      </c>
      <c r="B17" s="20">
        <v>2</v>
      </c>
      <c r="C17" s="115">
        <v>0.2857142857142857</v>
      </c>
      <c r="D17" s="20">
        <v>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15">
      <c r="A18" s="19" t="s">
        <v>13</v>
      </c>
      <c r="B18" s="20">
        <v>1730</v>
      </c>
      <c r="C18" s="115">
        <v>0.5942974922706974</v>
      </c>
      <c r="D18" s="20">
        <v>553</v>
      </c>
      <c r="E18" s="20">
        <v>461</v>
      </c>
      <c r="F18" s="20">
        <v>339</v>
      </c>
      <c r="G18" s="20">
        <v>204</v>
      </c>
      <c r="H18" s="20">
        <v>92</v>
      </c>
      <c r="I18" s="20">
        <v>26</v>
      </c>
      <c r="J18" s="20">
        <v>1</v>
      </c>
    </row>
    <row r="19" spans="1:10" ht="15">
      <c r="A19" s="19" t="s">
        <v>137</v>
      </c>
      <c r="B19" s="20">
        <v>96</v>
      </c>
      <c r="C19" s="115">
        <v>0.6274509803921569</v>
      </c>
      <c r="D19" s="20">
        <v>48</v>
      </c>
      <c r="E19" s="20">
        <v>25</v>
      </c>
      <c r="F19" s="20">
        <v>14</v>
      </c>
      <c r="G19" s="20">
        <v>3</v>
      </c>
      <c r="H19" s="20">
        <v>0</v>
      </c>
      <c r="I19" s="20">
        <v>0</v>
      </c>
      <c r="J19" s="20">
        <v>0</v>
      </c>
    </row>
    <row r="20" spans="2:10" ht="15">
      <c r="B20" s="20"/>
      <c r="C20" s="115"/>
      <c r="D20" s="20"/>
      <c r="E20" s="20"/>
      <c r="F20" s="20"/>
      <c r="G20" s="20"/>
      <c r="H20" s="20"/>
      <c r="I20" s="20"/>
      <c r="J20" s="20"/>
    </row>
    <row r="21" spans="1:10" ht="15">
      <c r="A21" s="19" t="s">
        <v>14</v>
      </c>
      <c r="B21" s="20">
        <v>2340</v>
      </c>
      <c r="C21" s="115">
        <v>0.5538461538461539</v>
      </c>
      <c r="D21" s="20">
        <v>554</v>
      </c>
      <c r="E21" s="20">
        <v>635</v>
      </c>
      <c r="F21" s="20">
        <v>463</v>
      </c>
      <c r="G21" s="20">
        <v>335</v>
      </c>
      <c r="H21" s="20">
        <v>206</v>
      </c>
      <c r="I21" s="20">
        <v>67</v>
      </c>
      <c r="J21" s="20">
        <v>2</v>
      </c>
    </row>
    <row r="22" spans="1:10" ht="15">
      <c r="A22" s="19" t="s">
        <v>15</v>
      </c>
      <c r="B22" s="20">
        <v>30144</v>
      </c>
      <c r="C22" s="115">
        <v>0.5011554639312374</v>
      </c>
      <c r="D22" s="20">
        <v>5859</v>
      </c>
      <c r="E22" s="20">
        <v>4500</v>
      </c>
      <c r="F22" s="20">
        <v>6673</v>
      </c>
      <c r="G22" s="20">
        <v>4743</v>
      </c>
      <c r="H22" s="20">
        <v>5827</v>
      </c>
      <c r="I22" s="20">
        <v>1674</v>
      </c>
      <c r="J22" s="20">
        <v>256</v>
      </c>
    </row>
    <row r="23" spans="2:10" ht="15">
      <c r="B23" s="20"/>
      <c r="C23" s="115"/>
      <c r="D23" s="20"/>
      <c r="E23" s="20"/>
      <c r="F23" s="20"/>
      <c r="G23" s="20"/>
      <c r="H23" s="20"/>
      <c r="I23" s="20"/>
      <c r="J23" s="20"/>
    </row>
    <row r="24" spans="1:10" ht="15">
      <c r="A24" s="19" t="s">
        <v>16</v>
      </c>
      <c r="B24" s="20">
        <v>16124</v>
      </c>
      <c r="C24" s="115">
        <v>0.7130727047585352</v>
      </c>
      <c r="D24" s="20">
        <v>4254</v>
      </c>
      <c r="E24" s="20">
        <v>3907</v>
      </c>
      <c r="F24" s="20">
        <v>4438</v>
      </c>
      <c r="G24" s="20">
        <v>1614</v>
      </c>
      <c r="H24" s="20">
        <v>1194</v>
      </c>
      <c r="I24" s="20">
        <v>388</v>
      </c>
      <c r="J24" s="20">
        <v>32</v>
      </c>
    </row>
    <row r="25" spans="1:10" ht="15">
      <c r="A25" s="19" t="s">
        <v>17</v>
      </c>
      <c r="B25" s="20">
        <v>12007</v>
      </c>
      <c r="C25" s="115">
        <v>0.5158754027926961</v>
      </c>
      <c r="D25" s="20">
        <v>4448</v>
      </c>
      <c r="E25" s="20">
        <v>3087</v>
      </c>
      <c r="F25" s="20">
        <v>2662</v>
      </c>
      <c r="G25" s="20">
        <v>886</v>
      </c>
      <c r="H25" s="20">
        <v>544</v>
      </c>
      <c r="I25" s="20">
        <v>188</v>
      </c>
      <c r="J25" s="20">
        <v>23</v>
      </c>
    </row>
    <row r="26" spans="1:10" ht="15">
      <c r="A26" s="19" t="s">
        <v>20</v>
      </c>
      <c r="B26" s="20">
        <v>5908</v>
      </c>
      <c r="C26" s="115">
        <v>0.3063679734494918</v>
      </c>
      <c r="D26" s="20">
        <v>2770</v>
      </c>
      <c r="E26" s="20">
        <v>1413</v>
      </c>
      <c r="F26" s="20">
        <v>1126</v>
      </c>
      <c r="G26" s="20">
        <v>332</v>
      </c>
      <c r="H26" s="20">
        <v>133</v>
      </c>
      <c r="I26" s="20">
        <v>72</v>
      </c>
      <c r="J26" s="20">
        <v>4</v>
      </c>
    </row>
    <row r="27" spans="1:10" ht="15">
      <c r="A27" s="19" t="s">
        <v>138</v>
      </c>
      <c r="B27" s="20">
        <v>6877</v>
      </c>
      <c r="C27" s="115">
        <v>0.44684860298895385</v>
      </c>
      <c r="D27" s="20">
        <v>66</v>
      </c>
      <c r="E27" s="20">
        <v>221</v>
      </c>
      <c r="F27" s="20">
        <v>1479</v>
      </c>
      <c r="G27" s="20">
        <v>2161</v>
      </c>
      <c r="H27" s="20">
        <v>1493</v>
      </c>
      <c r="I27" s="20">
        <v>698</v>
      </c>
      <c r="J27" s="20">
        <v>96</v>
      </c>
    </row>
    <row r="28" spans="2:10" ht="15">
      <c r="B28" s="20"/>
      <c r="C28" s="115"/>
      <c r="D28" s="20"/>
      <c r="E28" s="20"/>
      <c r="F28" s="20"/>
      <c r="G28" s="20"/>
      <c r="H28" s="20"/>
      <c r="I28" s="20"/>
      <c r="J28" s="20"/>
    </row>
    <row r="29" spans="1:10" ht="15">
      <c r="A29" s="19" t="s">
        <v>21</v>
      </c>
      <c r="B29" s="20">
        <v>144</v>
      </c>
      <c r="C29" s="115">
        <v>0.5313653136531366</v>
      </c>
      <c r="D29" s="20">
        <v>40</v>
      </c>
      <c r="E29" s="20">
        <v>37</v>
      </c>
      <c r="F29" s="20">
        <v>22</v>
      </c>
      <c r="G29" s="20">
        <v>12</v>
      </c>
      <c r="H29" s="20">
        <v>16</v>
      </c>
      <c r="I29" s="20">
        <v>6</v>
      </c>
      <c r="J29" s="20">
        <v>1</v>
      </c>
    </row>
    <row r="30" spans="1:10" ht="15">
      <c r="A30" s="19" t="s">
        <v>139</v>
      </c>
      <c r="B30" s="20">
        <v>142</v>
      </c>
      <c r="C30" s="115">
        <v>0.39118457300275483</v>
      </c>
      <c r="D30" s="20">
        <v>0</v>
      </c>
      <c r="E30" s="20">
        <v>0</v>
      </c>
      <c r="F30" s="20">
        <v>9</v>
      </c>
      <c r="G30" s="20">
        <v>45</v>
      </c>
      <c r="H30" s="20">
        <v>50</v>
      </c>
      <c r="I30" s="20">
        <v>25</v>
      </c>
      <c r="J30" s="20">
        <v>1</v>
      </c>
    </row>
    <row r="31" spans="1:10" ht="15">
      <c r="A31" s="19" t="s">
        <v>22</v>
      </c>
      <c r="B31" s="20">
        <v>388</v>
      </c>
      <c r="C31" s="115">
        <v>0.40713536201469047</v>
      </c>
      <c r="D31" s="20">
        <v>100</v>
      </c>
      <c r="E31" s="20">
        <v>114</v>
      </c>
      <c r="F31" s="20">
        <v>60</v>
      </c>
      <c r="G31" s="20">
        <v>55</v>
      </c>
      <c r="H31" s="20">
        <v>28</v>
      </c>
      <c r="I31" s="20">
        <v>26</v>
      </c>
      <c r="J31" s="20">
        <v>5</v>
      </c>
    </row>
    <row r="32" spans="1:10" ht="15">
      <c r="A32" s="19" t="s">
        <v>23</v>
      </c>
      <c r="B32" s="20">
        <v>9391</v>
      </c>
      <c r="C32" s="115">
        <v>0.42690244567687974</v>
      </c>
      <c r="D32" s="20">
        <v>2297</v>
      </c>
      <c r="E32" s="20">
        <v>2233</v>
      </c>
      <c r="F32" s="20">
        <v>1879</v>
      </c>
      <c r="G32" s="20">
        <v>1345</v>
      </c>
      <c r="H32" s="20">
        <v>795</v>
      </c>
      <c r="I32" s="20">
        <v>674</v>
      </c>
      <c r="J32" s="20">
        <v>166</v>
      </c>
    </row>
    <row r="33" spans="1:10" ht="15">
      <c r="A33" s="19" t="s">
        <v>24</v>
      </c>
      <c r="B33" s="20">
        <v>11436</v>
      </c>
      <c r="C33" s="115">
        <v>0.5347173516622247</v>
      </c>
      <c r="D33" s="20">
        <v>3289</v>
      </c>
      <c r="E33" s="20">
        <v>3106</v>
      </c>
      <c r="F33" s="20">
        <v>1783</v>
      </c>
      <c r="G33" s="20">
        <v>1630</v>
      </c>
      <c r="H33" s="20">
        <v>1030</v>
      </c>
      <c r="I33" s="20">
        <v>517</v>
      </c>
      <c r="J33" s="20">
        <v>76</v>
      </c>
    </row>
    <row r="34" spans="1:10" ht="15">
      <c r="A34" s="19" t="s">
        <v>25</v>
      </c>
      <c r="B34" s="20">
        <v>7804</v>
      </c>
      <c r="C34" s="115">
        <v>0.5925588458618072</v>
      </c>
      <c r="D34" s="20">
        <v>2565</v>
      </c>
      <c r="E34" s="20">
        <v>1610</v>
      </c>
      <c r="F34" s="20">
        <v>1342</v>
      </c>
      <c r="G34" s="20">
        <v>1078</v>
      </c>
      <c r="H34" s="20">
        <v>814</v>
      </c>
      <c r="I34" s="20">
        <v>328</v>
      </c>
      <c r="J34" s="20">
        <v>65</v>
      </c>
    </row>
    <row r="35" spans="1:10" ht="15">
      <c r="A35" s="19" t="s">
        <v>37</v>
      </c>
      <c r="B35" s="20">
        <v>862</v>
      </c>
      <c r="C35" s="115">
        <v>0.7298899237933955</v>
      </c>
      <c r="D35" s="20">
        <v>139</v>
      </c>
      <c r="E35" s="20">
        <v>196</v>
      </c>
      <c r="F35" s="20">
        <v>201</v>
      </c>
      <c r="G35" s="20">
        <v>132</v>
      </c>
      <c r="H35" s="20">
        <v>89</v>
      </c>
      <c r="I35" s="20">
        <v>39</v>
      </c>
      <c r="J35" s="20">
        <v>1</v>
      </c>
    </row>
    <row r="36" spans="1:10" ht="15">
      <c r="A36" s="19" t="s">
        <v>140</v>
      </c>
      <c r="B36" s="20">
        <v>1816</v>
      </c>
      <c r="C36" s="115">
        <v>0.5399940529289325</v>
      </c>
      <c r="D36" s="20">
        <v>286</v>
      </c>
      <c r="E36" s="20">
        <v>466</v>
      </c>
      <c r="F36" s="20">
        <v>497</v>
      </c>
      <c r="G36" s="20">
        <v>289</v>
      </c>
      <c r="H36" s="20">
        <v>135</v>
      </c>
      <c r="I36" s="20">
        <v>22</v>
      </c>
      <c r="J36" s="20">
        <v>1</v>
      </c>
    </row>
    <row r="37" spans="2:10" ht="15">
      <c r="B37" s="20"/>
      <c r="C37" s="115"/>
      <c r="D37" s="20"/>
      <c r="E37" s="20"/>
      <c r="F37" s="20"/>
      <c r="G37" s="20"/>
      <c r="H37" s="20"/>
      <c r="I37" s="20"/>
      <c r="J37" s="20"/>
    </row>
    <row r="38" spans="1:10" ht="15">
      <c r="A38" s="19" t="s">
        <v>141</v>
      </c>
      <c r="B38" s="20">
        <v>1497</v>
      </c>
      <c r="C38" s="115">
        <v>0.5348338692390139</v>
      </c>
      <c r="D38" s="20">
        <v>538</v>
      </c>
      <c r="E38" s="20">
        <v>425</v>
      </c>
      <c r="F38" s="20">
        <v>244</v>
      </c>
      <c r="G38" s="20">
        <v>154</v>
      </c>
      <c r="H38" s="20">
        <v>79</v>
      </c>
      <c r="I38" s="20">
        <v>35</v>
      </c>
      <c r="J38" s="20">
        <v>1</v>
      </c>
    </row>
    <row r="39" spans="1:10" ht="15">
      <c r="A39" s="19" t="s">
        <v>26</v>
      </c>
      <c r="B39" s="20">
        <v>7488</v>
      </c>
      <c r="C39" s="115">
        <v>0.3718897442264713</v>
      </c>
      <c r="D39" s="20">
        <v>1738</v>
      </c>
      <c r="E39" s="20">
        <v>1817</v>
      </c>
      <c r="F39" s="20">
        <v>1494</v>
      </c>
      <c r="G39" s="20">
        <v>1240</v>
      </c>
      <c r="H39" s="20">
        <v>773</v>
      </c>
      <c r="I39" s="20">
        <v>148</v>
      </c>
      <c r="J39" s="20">
        <v>8</v>
      </c>
    </row>
    <row r="40" spans="1:10" ht="15">
      <c r="A40" s="19" t="s">
        <v>27</v>
      </c>
      <c r="B40" s="20">
        <v>3167</v>
      </c>
      <c r="C40" s="115">
        <v>0.22569840364880273</v>
      </c>
      <c r="D40" s="20">
        <v>492</v>
      </c>
      <c r="E40" s="20">
        <v>802</v>
      </c>
      <c r="F40" s="20">
        <v>697</v>
      </c>
      <c r="G40" s="20">
        <v>587</v>
      </c>
      <c r="H40" s="20">
        <v>283</v>
      </c>
      <c r="I40" s="20">
        <v>73</v>
      </c>
      <c r="J40" s="20">
        <v>4</v>
      </c>
    </row>
    <row r="41" spans="1:10" ht="15">
      <c r="A41" s="19" t="s">
        <v>28</v>
      </c>
      <c r="B41" s="20">
        <v>2373</v>
      </c>
      <c r="C41" s="115">
        <v>0.30438686505900464</v>
      </c>
      <c r="D41" s="20">
        <v>437</v>
      </c>
      <c r="E41" s="20">
        <v>728</v>
      </c>
      <c r="F41" s="20">
        <v>532</v>
      </c>
      <c r="G41" s="20">
        <v>376</v>
      </c>
      <c r="H41" s="20">
        <v>194</v>
      </c>
      <c r="I41" s="20">
        <v>37</v>
      </c>
      <c r="J41" s="20">
        <v>1</v>
      </c>
    </row>
    <row r="42" spans="1:10" ht="15">
      <c r="A42" s="19" t="s">
        <v>29</v>
      </c>
      <c r="B42" s="20">
        <v>7502</v>
      </c>
      <c r="C42" s="115">
        <v>0.7695937628231432</v>
      </c>
      <c r="D42" s="20">
        <v>542</v>
      </c>
      <c r="E42" s="20">
        <v>1766</v>
      </c>
      <c r="F42" s="20">
        <v>2068</v>
      </c>
      <c r="G42" s="20">
        <v>1678</v>
      </c>
      <c r="H42" s="20">
        <v>814</v>
      </c>
      <c r="I42" s="20">
        <v>186</v>
      </c>
      <c r="J42" s="20">
        <v>7</v>
      </c>
    </row>
    <row r="43" spans="1:10" ht="15">
      <c r="A43" s="19" t="s">
        <v>142</v>
      </c>
      <c r="B43" s="20">
        <v>12369</v>
      </c>
      <c r="C43" s="115">
        <v>0.8047495120364346</v>
      </c>
      <c r="D43" s="20">
        <v>2113</v>
      </c>
      <c r="E43" s="20">
        <v>3433</v>
      </c>
      <c r="F43" s="20">
        <v>2673</v>
      </c>
      <c r="G43" s="20">
        <v>2089</v>
      </c>
      <c r="H43" s="20">
        <v>988</v>
      </c>
      <c r="I43" s="20">
        <v>279</v>
      </c>
      <c r="J43" s="20">
        <v>31</v>
      </c>
    </row>
    <row r="44" spans="1:10" ht="15">
      <c r="A44" s="19" t="s">
        <v>32</v>
      </c>
      <c r="B44" s="20">
        <v>250</v>
      </c>
      <c r="C44" s="115">
        <v>0.07785736530675802</v>
      </c>
      <c r="D44" s="20">
        <v>62</v>
      </c>
      <c r="E44" s="20">
        <v>65</v>
      </c>
      <c r="F44" s="20">
        <v>40</v>
      </c>
      <c r="G44" s="20">
        <v>43</v>
      </c>
      <c r="H44" s="20">
        <v>27</v>
      </c>
      <c r="I44" s="20">
        <v>3</v>
      </c>
      <c r="J44" s="20">
        <v>0</v>
      </c>
    </row>
    <row r="45" spans="2:10" ht="15">
      <c r="B45" s="20"/>
      <c r="C45" s="115"/>
      <c r="D45" s="20"/>
      <c r="E45" s="20"/>
      <c r="F45" s="20"/>
      <c r="G45" s="20"/>
      <c r="H45" s="20"/>
      <c r="I45" s="20"/>
      <c r="J45" s="20"/>
    </row>
    <row r="46" spans="1:10" ht="15">
      <c r="A46" s="19" t="s">
        <v>33</v>
      </c>
      <c r="B46" s="20">
        <v>12511</v>
      </c>
      <c r="C46" s="115">
        <v>0.6059475952922942</v>
      </c>
      <c r="D46" s="20">
        <v>2622</v>
      </c>
      <c r="E46" s="20">
        <v>4625</v>
      </c>
      <c r="F46" s="20">
        <v>3591</v>
      </c>
      <c r="G46" s="20">
        <v>1022</v>
      </c>
      <c r="H46" s="20">
        <v>201</v>
      </c>
      <c r="I46" s="20">
        <v>17</v>
      </c>
      <c r="J46" s="20">
        <v>0</v>
      </c>
    </row>
    <row r="47" spans="1:10" ht="15">
      <c r="A47" s="19" t="s">
        <v>34</v>
      </c>
      <c r="B47" s="20">
        <v>3110</v>
      </c>
      <c r="C47" s="115">
        <v>0.6629716478362823</v>
      </c>
      <c r="D47" s="20">
        <v>593</v>
      </c>
      <c r="E47" s="20">
        <v>966</v>
      </c>
      <c r="F47" s="20">
        <v>808</v>
      </c>
      <c r="G47" s="20">
        <v>413</v>
      </c>
      <c r="H47" s="20">
        <v>128</v>
      </c>
      <c r="I47" s="20">
        <v>18</v>
      </c>
      <c r="J47" s="20">
        <v>4</v>
      </c>
    </row>
    <row r="48" spans="1:10" ht="15">
      <c r="A48" s="19" t="s">
        <v>35</v>
      </c>
      <c r="B48" s="20">
        <v>6410</v>
      </c>
      <c r="C48" s="115">
        <v>0.6222696825550917</v>
      </c>
      <c r="D48" s="20">
        <v>2249</v>
      </c>
      <c r="E48" s="20">
        <v>2002</v>
      </c>
      <c r="F48" s="20">
        <v>1106</v>
      </c>
      <c r="G48" s="20">
        <v>518</v>
      </c>
      <c r="H48" s="20">
        <v>205</v>
      </c>
      <c r="I48" s="20">
        <v>52</v>
      </c>
      <c r="J48" s="20">
        <v>3</v>
      </c>
    </row>
    <row r="49" spans="2:10" ht="15">
      <c r="B49" s="20"/>
      <c r="C49" s="115"/>
      <c r="D49" s="20"/>
      <c r="E49" s="20"/>
      <c r="F49" s="20"/>
      <c r="G49" s="20"/>
      <c r="H49" s="20"/>
      <c r="I49" s="20"/>
      <c r="J49" s="20"/>
    </row>
    <row r="50" spans="1:10" ht="15">
      <c r="A50" s="19" t="s">
        <v>36</v>
      </c>
      <c r="B50" s="20">
        <v>5044</v>
      </c>
      <c r="C50" s="115">
        <v>0.29369977873529757</v>
      </c>
      <c r="D50" s="20">
        <v>549</v>
      </c>
      <c r="E50" s="20">
        <v>1468</v>
      </c>
      <c r="F50" s="20">
        <v>1472</v>
      </c>
      <c r="G50" s="20">
        <v>972</v>
      </c>
      <c r="H50" s="20">
        <v>317</v>
      </c>
      <c r="I50" s="20">
        <v>58</v>
      </c>
      <c r="J50" s="20">
        <v>2</v>
      </c>
    </row>
    <row r="51" spans="2:10" ht="15">
      <c r="B51" s="20"/>
      <c r="C51" s="115"/>
      <c r="D51" s="20"/>
      <c r="E51" s="20"/>
      <c r="F51" s="20"/>
      <c r="G51" s="20"/>
      <c r="H51" s="20"/>
      <c r="I51" s="20"/>
      <c r="J51" s="20"/>
    </row>
    <row r="52" spans="1:10" ht="15">
      <c r="A52" s="91" t="s">
        <v>38</v>
      </c>
      <c r="B52" s="122">
        <v>228383</v>
      </c>
      <c r="C52" s="114">
        <v>0.5046413222410041</v>
      </c>
      <c r="D52" s="122">
        <v>50748</v>
      </c>
      <c r="E52" s="122">
        <v>57423</v>
      </c>
      <c r="F52" s="122">
        <v>53950</v>
      </c>
      <c r="G52" s="122">
        <v>33256</v>
      </c>
      <c r="H52" s="122">
        <v>19135</v>
      </c>
      <c r="I52" s="122">
        <v>6236</v>
      </c>
      <c r="J52" s="122">
        <v>808</v>
      </c>
    </row>
    <row r="53" spans="1:10" ht="15">
      <c r="A53" s="9" t="s">
        <v>85</v>
      </c>
      <c r="B53" s="116">
        <f>B52/$B$52</f>
        <v>1</v>
      </c>
      <c r="C53" s="116"/>
      <c r="D53" s="116">
        <f aca="true" t="shared" si="0" ref="D53:J53">D52/$B$52</f>
        <v>0.2222056808081162</v>
      </c>
      <c r="E53" s="116">
        <f t="shared" si="0"/>
        <v>0.25143289999693497</v>
      </c>
      <c r="F53" s="116">
        <f>F52/$B$52</f>
        <v>0.2362259887995166</v>
      </c>
      <c r="G53" s="116">
        <f t="shared" si="0"/>
        <v>0.14561504139975393</v>
      </c>
      <c r="H53" s="116">
        <f t="shared" si="0"/>
        <v>0.08378469500794718</v>
      </c>
      <c r="I53" s="116">
        <f t="shared" si="0"/>
        <v>0.027305009567262013</v>
      </c>
      <c r="J53" s="116">
        <f t="shared" si="0"/>
        <v>0.003537916569972371</v>
      </c>
    </row>
    <row r="54" spans="2:10" ht="15">
      <c r="B54" s="20"/>
      <c r="C54" s="115"/>
      <c r="D54" s="20"/>
      <c r="E54" s="20"/>
      <c r="F54" s="20"/>
      <c r="G54" s="20"/>
      <c r="H54" s="20"/>
      <c r="I54" s="20"/>
      <c r="J54" s="20"/>
    </row>
    <row r="55" spans="1:10" ht="15">
      <c r="A55" s="19" t="s">
        <v>152</v>
      </c>
      <c r="B55" s="20">
        <v>12312</v>
      </c>
      <c r="C55" s="115">
        <v>0.6087214476416494</v>
      </c>
      <c r="D55" s="20">
        <v>4500</v>
      </c>
      <c r="E55" s="20">
        <v>2335</v>
      </c>
      <c r="F55" s="20">
        <v>2686</v>
      </c>
      <c r="G55" s="20">
        <v>1231</v>
      </c>
      <c r="H55" s="55" t="s">
        <v>45</v>
      </c>
      <c r="I55" s="55" t="s">
        <v>45</v>
      </c>
      <c r="J55" s="55" t="s">
        <v>45</v>
      </c>
    </row>
    <row r="56" spans="1:10" ht="15">
      <c r="A56" s="19" t="s">
        <v>153</v>
      </c>
      <c r="B56" s="20">
        <v>105</v>
      </c>
      <c r="C56" s="115">
        <v>0.7191780821917808</v>
      </c>
      <c r="D56" s="20">
        <v>24</v>
      </c>
      <c r="E56" s="20">
        <v>33</v>
      </c>
      <c r="F56" s="20">
        <v>24</v>
      </c>
      <c r="G56" s="20">
        <v>22</v>
      </c>
      <c r="H56" s="55" t="s">
        <v>45</v>
      </c>
      <c r="I56" s="55" t="s">
        <v>45</v>
      </c>
      <c r="J56" s="55" t="s">
        <v>45</v>
      </c>
    </row>
    <row r="57" spans="1:10" ht="15">
      <c r="A57" s="19" t="s">
        <v>154</v>
      </c>
      <c r="B57" s="20">
        <v>5300</v>
      </c>
      <c r="C57" s="115">
        <v>0.58595909342178</v>
      </c>
      <c r="D57" s="20">
        <v>1660</v>
      </c>
      <c r="E57" s="20">
        <v>923</v>
      </c>
      <c r="F57" s="20">
        <v>1414</v>
      </c>
      <c r="G57" s="20">
        <v>810</v>
      </c>
      <c r="H57" s="55" t="s">
        <v>45</v>
      </c>
      <c r="I57" s="55" t="s">
        <v>45</v>
      </c>
      <c r="J57" s="55" t="s">
        <v>45</v>
      </c>
    </row>
    <row r="58" spans="1:10" ht="15">
      <c r="A58" s="19" t="s">
        <v>155</v>
      </c>
      <c r="B58" s="20">
        <v>305</v>
      </c>
      <c r="C58" s="115">
        <v>0.6327800829875518</v>
      </c>
      <c r="D58" s="20">
        <v>144</v>
      </c>
      <c r="E58" s="20">
        <v>63</v>
      </c>
      <c r="F58" s="20">
        <v>38</v>
      </c>
      <c r="G58" s="20">
        <v>26</v>
      </c>
      <c r="H58" s="55" t="s">
        <v>45</v>
      </c>
      <c r="I58" s="55" t="s">
        <v>45</v>
      </c>
      <c r="J58" s="55" t="s">
        <v>45</v>
      </c>
    </row>
    <row r="59" spans="1:10" ht="15">
      <c r="A59" s="19" t="s">
        <v>156</v>
      </c>
      <c r="B59" s="20">
        <v>2</v>
      </c>
      <c r="C59" s="115">
        <v>0.3333333333333333</v>
      </c>
      <c r="D59" s="20">
        <v>2</v>
      </c>
      <c r="E59" s="20">
        <v>0</v>
      </c>
      <c r="F59" s="20">
        <v>0</v>
      </c>
      <c r="G59" s="20">
        <v>0</v>
      </c>
      <c r="H59" s="55" t="s">
        <v>45</v>
      </c>
      <c r="I59" s="55" t="s">
        <v>45</v>
      </c>
      <c r="J59" s="55" t="s">
        <v>45</v>
      </c>
    </row>
    <row r="60" spans="1:10" ht="15">
      <c r="A60" s="19" t="s">
        <v>157</v>
      </c>
      <c r="B60" s="20">
        <v>1268</v>
      </c>
      <c r="C60" s="115">
        <v>0.6519280205655527</v>
      </c>
      <c r="D60" s="20">
        <v>483</v>
      </c>
      <c r="E60" s="20">
        <v>268</v>
      </c>
      <c r="F60" s="20">
        <v>175</v>
      </c>
      <c r="G60" s="20">
        <v>223</v>
      </c>
      <c r="H60" s="55" t="s">
        <v>45</v>
      </c>
      <c r="I60" s="55" t="s">
        <v>45</v>
      </c>
      <c r="J60" s="55" t="s">
        <v>45</v>
      </c>
    </row>
    <row r="61" spans="1:10" ht="15">
      <c r="A61" s="19" t="s">
        <v>158</v>
      </c>
      <c r="B61" s="20">
        <v>64</v>
      </c>
      <c r="C61" s="115">
        <v>0.6808510638297872</v>
      </c>
      <c r="D61" s="20">
        <v>45</v>
      </c>
      <c r="E61" s="20">
        <v>11</v>
      </c>
      <c r="F61" s="20">
        <v>4</v>
      </c>
      <c r="G61" s="20">
        <v>3</v>
      </c>
      <c r="H61" s="55" t="s">
        <v>45</v>
      </c>
      <c r="I61" s="55" t="s">
        <v>45</v>
      </c>
      <c r="J61" s="55" t="s">
        <v>45</v>
      </c>
    </row>
    <row r="62" spans="2:10" ht="15">
      <c r="B62" s="20"/>
      <c r="C62" s="115"/>
      <c r="D62" s="20"/>
      <c r="E62" s="20"/>
      <c r="F62" s="20"/>
      <c r="G62" s="20"/>
      <c r="H62" s="20"/>
      <c r="I62" s="20"/>
      <c r="J62" s="20"/>
    </row>
    <row r="63" spans="1:10" ht="15">
      <c r="A63" s="91" t="s">
        <v>44</v>
      </c>
      <c r="B63" s="122">
        <f>B52+SUM(B55:B61)</f>
        <v>247739</v>
      </c>
      <c r="C63" s="114">
        <v>0.51</v>
      </c>
      <c r="D63" s="122">
        <f>D52+SUM(D55:D61)</f>
        <v>57606</v>
      </c>
      <c r="E63" s="122">
        <f aca="true" t="shared" si="1" ref="E63:J63">E52+SUM(E55:E61)</f>
        <v>61056</v>
      </c>
      <c r="F63" s="122">
        <f t="shared" si="1"/>
        <v>58291</v>
      </c>
      <c r="G63" s="122">
        <f t="shared" si="1"/>
        <v>35571</v>
      </c>
      <c r="H63" s="122">
        <f t="shared" si="1"/>
        <v>19135</v>
      </c>
      <c r="I63" s="122">
        <f t="shared" si="1"/>
        <v>6236</v>
      </c>
      <c r="J63" s="122">
        <f t="shared" si="1"/>
        <v>808</v>
      </c>
    </row>
    <row r="64" spans="1:10" ht="15">
      <c r="A64" s="9" t="s">
        <v>85</v>
      </c>
      <c r="B64" s="116">
        <f>B63/$B$63</f>
        <v>1</v>
      </c>
      <c r="C64" s="116"/>
      <c r="D64" s="116">
        <f aca="true" t="shared" si="2" ref="D64:J64">D63/$B$63</f>
        <v>0.23252697395242575</v>
      </c>
      <c r="E64" s="116">
        <f t="shared" si="2"/>
        <v>0.2464529202103827</v>
      </c>
      <c r="F64" s="116">
        <f t="shared" si="2"/>
        <v>0.2352919806732085</v>
      </c>
      <c r="G64" s="116">
        <f t="shared" si="2"/>
        <v>0.14358256067877886</v>
      </c>
      <c r="H64" s="116">
        <f t="shared" si="2"/>
        <v>0.07723854540463956</v>
      </c>
      <c r="I64" s="116">
        <f t="shared" si="2"/>
        <v>0.025171652424527426</v>
      </c>
      <c r="J64" s="116">
        <f t="shared" si="2"/>
        <v>0.003261496978675138</v>
      </c>
    </row>
    <row r="65" ht="15">
      <c r="A65" s="19" t="s">
        <v>159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19" customWidth="1"/>
    <col min="2" max="4" width="9.140625" style="45" customWidth="1"/>
    <col min="5" max="5" width="10.140625" style="45" customWidth="1"/>
    <col min="6" max="7" width="9.140625" style="45" customWidth="1"/>
    <col min="8" max="8" width="9.421875" style="45" customWidth="1"/>
    <col min="9" max="10" width="9.140625" style="45" customWidth="1"/>
    <col min="11" max="13" width="0" style="45" hidden="1" customWidth="1"/>
    <col min="14" max="14" width="0" style="19" hidden="1" customWidth="1"/>
    <col min="15" max="18" width="9.140625" style="19" customWidth="1"/>
  </cols>
  <sheetData>
    <row r="1" ht="15">
      <c r="A1" s="37" t="s">
        <v>289</v>
      </c>
    </row>
    <row r="3" ht="15">
      <c r="A3" s="17" t="s">
        <v>0</v>
      </c>
    </row>
    <row r="4" spans="1:18" ht="15">
      <c r="A4" s="14" t="s">
        <v>69</v>
      </c>
      <c r="B4" s="16" t="s">
        <v>69</v>
      </c>
      <c r="C4" s="16" t="s">
        <v>69</v>
      </c>
      <c r="D4" s="16" t="s">
        <v>69</v>
      </c>
      <c r="E4" s="51" t="s">
        <v>214</v>
      </c>
      <c r="F4" s="16"/>
      <c r="G4" s="51"/>
      <c r="H4" s="51" t="s">
        <v>215</v>
      </c>
      <c r="I4" s="16"/>
      <c r="J4" s="51"/>
      <c r="K4" s="13"/>
      <c r="L4" s="13"/>
      <c r="M4" s="13"/>
      <c r="N4" s="13"/>
      <c r="O4" s="13"/>
      <c r="P4" s="13"/>
      <c r="Q4" s="13"/>
      <c r="R4" s="13"/>
    </row>
    <row r="5" spans="1:18" ht="15">
      <c r="A5" s="17" t="s">
        <v>69</v>
      </c>
      <c r="B5" s="13" t="s">
        <v>93</v>
      </c>
      <c r="C5" s="170" t="s">
        <v>216</v>
      </c>
      <c r="D5" s="170"/>
      <c r="E5" s="13" t="s">
        <v>217</v>
      </c>
      <c r="F5" s="13" t="s">
        <v>217</v>
      </c>
      <c r="G5" s="13" t="s">
        <v>217</v>
      </c>
      <c r="H5" s="13" t="s">
        <v>217</v>
      </c>
      <c r="I5" s="13" t="s">
        <v>217</v>
      </c>
      <c r="J5" s="13" t="s">
        <v>217</v>
      </c>
      <c r="K5" s="13"/>
      <c r="L5" s="13"/>
      <c r="M5" s="13"/>
      <c r="N5" s="13"/>
      <c r="O5" s="13"/>
      <c r="P5" s="13"/>
      <c r="Q5" s="13"/>
      <c r="R5" s="13"/>
    </row>
    <row r="6" spans="1:18" ht="15">
      <c r="A6" s="5" t="s">
        <v>70</v>
      </c>
      <c r="B6" s="7" t="s">
        <v>71</v>
      </c>
      <c r="C6" s="7" t="s">
        <v>96</v>
      </c>
      <c r="D6" s="7" t="s">
        <v>97</v>
      </c>
      <c r="E6" s="171" t="s">
        <v>218</v>
      </c>
      <c r="F6" s="171" t="s">
        <v>219</v>
      </c>
      <c r="G6" s="172" t="s">
        <v>220</v>
      </c>
      <c r="H6" s="171" t="s">
        <v>218</v>
      </c>
      <c r="I6" s="171" t="s">
        <v>219</v>
      </c>
      <c r="J6" s="172" t="s">
        <v>220</v>
      </c>
      <c r="K6" s="13"/>
      <c r="L6" s="13"/>
      <c r="M6" s="13"/>
      <c r="N6" s="13"/>
      <c r="O6" s="13"/>
      <c r="P6" s="13"/>
      <c r="Q6" s="13"/>
      <c r="R6" s="13"/>
    </row>
    <row r="7" spans="1:13" ht="15">
      <c r="A7" s="19" t="s">
        <v>4</v>
      </c>
      <c r="B7" s="154">
        <v>13</v>
      </c>
      <c r="C7" s="238">
        <v>30.76923076923077</v>
      </c>
      <c r="D7" s="238">
        <v>69.23076923076923</v>
      </c>
      <c r="E7" s="55">
        <v>75</v>
      </c>
      <c r="F7" s="75">
        <v>100</v>
      </c>
      <c r="G7" s="75">
        <v>100</v>
      </c>
      <c r="H7" s="75">
        <v>100</v>
      </c>
      <c r="I7" s="75">
        <v>100</v>
      </c>
      <c r="J7" s="75">
        <v>100</v>
      </c>
      <c r="L7" s="55">
        <f>C7*100</f>
        <v>3076.923076923077</v>
      </c>
      <c r="M7" s="55">
        <f>D7*100</f>
        <v>6923.076923076923</v>
      </c>
    </row>
    <row r="8" spans="1:13" ht="15">
      <c r="A8" s="19" t="s">
        <v>5</v>
      </c>
      <c r="B8" s="154">
        <v>59577</v>
      </c>
      <c r="C8" s="238">
        <v>49.76417073702939</v>
      </c>
      <c r="D8" s="238">
        <v>50.23582926297061</v>
      </c>
      <c r="E8" s="55">
        <v>33.01403130059363</v>
      </c>
      <c r="F8" s="75">
        <v>92.18834322719913</v>
      </c>
      <c r="G8" s="75">
        <v>97.57487857528332</v>
      </c>
      <c r="H8" s="75">
        <v>49.06278191720405</v>
      </c>
      <c r="I8" s="75">
        <v>95.92034481606468</v>
      </c>
      <c r="J8" s="75">
        <v>98.19907113501955</v>
      </c>
      <c r="L8" s="55">
        <f aca="true" t="shared" si="0" ref="L8:L62">C8*100</f>
        <v>4976.417073702939</v>
      </c>
      <c r="M8" s="55">
        <f aca="true" t="shared" si="1" ref="M8:M62">D8*100</f>
        <v>5023.582926297061</v>
      </c>
    </row>
    <row r="9" spans="1:13" ht="15">
      <c r="A9" s="19" t="s">
        <v>135</v>
      </c>
      <c r="B9" s="154">
        <v>6</v>
      </c>
      <c r="C9" s="238">
        <v>50</v>
      </c>
      <c r="D9" s="238">
        <v>50</v>
      </c>
      <c r="E9" s="55">
        <v>33.33333333333333</v>
      </c>
      <c r="F9" s="173">
        <v>66.66666666666666</v>
      </c>
      <c r="G9" s="173">
        <v>100</v>
      </c>
      <c r="H9" s="75">
        <v>33.33333333333333</v>
      </c>
      <c r="I9" s="75">
        <v>100</v>
      </c>
      <c r="J9" s="75">
        <v>100</v>
      </c>
      <c r="L9" s="55">
        <f t="shared" si="0"/>
        <v>5000</v>
      </c>
      <c r="M9" s="55">
        <f t="shared" si="1"/>
        <v>5000</v>
      </c>
    </row>
    <row r="10" spans="1:13" ht="15">
      <c r="A10" s="19" t="s">
        <v>136</v>
      </c>
      <c r="B10" s="154">
        <v>7</v>
      </c>
      <c r="C10" s="238">
        <v>100</v>
      </c>
      <c r="D10" s="238">
        <v>0</v>
      </c>
      <c r="E10" s="55">
        <v>28.57142857142857</v>
      </c>
      <c r="F10" s="75">
        <v>85.71428571428571</v>
      </c>
      <c r="G10" s="75">
        <v>100</v>
      </c>
      <c r="H10" s="173" t="s">
        <v>45</v>
      </c>
      <c r="I10" s="173" t="s">
        <v>45</v>
      </c>
      <c r="J10" s="173" t="s">
        <v>45</v>
      </c>
      <c r="L10" s="55">
        <f t="shared" si="0"/>
        <v>10000</v>
      </c>
      <c r="M10" s="55">
        <f t="shared" si="1"/>
        <v>0</v>
      </c>
    </row>
    <row r="11" spans="1:13" ht="15">
      <c r="A11" s="19" t="s">
        <v>6</v>
      </c>
      <c r="B11" s="154">
        <v>38362</v>
      </c>
      <c r="C11" s="238">
        <v>47.45581565090454</v>
      </c>
      <c r="D11" s="238">
        <v>52.54418434909546</v>
      </c>
      <c r="E11" s="55">
        <v>27.19033232628399</v>
      </c>
      <c r="F11" s="75">
        <v>74.38066465256797</v>
      </c>
      <c r="G11" s="75">
        <v>94.27629772040648</v>
      </c>
      <c r="H11" s="75">
        <v>45.83519372922558</v>
      </c>
      <c r="I11" s="75">
        <v>85.84610805179342</v>
      </c>
      <c r="J11" s="75">
        <v>95.9071290370591</v>
      </c>
      <c r="L11" s="55">
        <f t="shared" si="0"/>
        <v>4745.581565090454</v>
      </c>
      <c r="M11" s="55">
        <f t="shared" si="1"/>
        <v>5254.418434909546</v>
      </c>
    </row>
    <row r="12" spans="1:13" ht="15">
      <c r="A12" s="19" t="s">
        <v>7</v>
      </c>
      <c r="B12" s="154">
        <v>117</v>
      </c>
      <c r="C12" s="238">
        <v>44</v>
      </c>
      <c r="D12" s="238">
        <v>56.41025641025641</v>
      </c>
      <c r="E12" s="55">
        <v>68.62745098039215</v>
      </c>
      <c r="F12" s="75">
        <v>96.07843137254902</v>
      </c>
      <c r="G12" s="75">
        <v>96.07843137254902</v>
      </c>
      <c r="H12" s="75">
        <v>83.33333333333334</v>
      </c>
      <c r="I12" s="75">
        <v>95.45454545454545</v>
      </c>
      <c r="J12" s="75">
        <v>95.45454545454545</v>
      </c>
      <c r="L12" s="55">
        <f t="shared" si="0"/>
        <v>4400</v>
      </c>
      <c r="M12" s="55">
        <f t="shared" si="1"/>
        <v>5641.025641025641</v>
      </c>
    </row>
    <row r="13" spans="1:13" ht="15">
      <c r="A13" s="19" t="s">
        <v>8</v>
      </c>
      <c r="B13" s="154">
        <v>366</v>
      </c>
      <c r="C13" s="238">
        <v>44</v>
      </c>
      <c r="D13" s="238">
        <v>56.284153005464475</v>
      </c>
      <c r="E13" s="45">
        <v>42</v>
      </c>
      <c r="F13" s="45">
        <v>82</v>
      </c>
      <c r="G13" s="45">
        <v>97</v>
      </c>
      <c r="H13" s="75">
        <v>66.50485436893204</v>
      </c>
      <c r="I13" s="75">
        <v>92.71844660194175</v>
      </c>
      <c r="J13" s="75">
        <v>97.0873786407767</v>
      </c>
      <c r="L13" s="55">
        <f t="shared" si="0"/>
        <v>4400</v>
      </c>
      <c r="M13" s="55">
        <f t="shared" si="1"/>
        <v>5628.415300546448</v>
      </c>
    </row>
    <row r="14" spans="1:13" ht="15">
      <c r="A14" s="19" t="s">
        <v>9</v>
      </c>
      <c r="B14" s="154">
        <v>15845</v>
      </c>
      <c r="C14" s="238">
        <v>48.425370779425684</v>
      </c>
      <c r="D14" s="238">
        <v>51.57462922057431</v>
      </c>
      <c r="E14" s="55">
        <v>30.600808028150656</v>
      </c>
      <c r="F14" s="75">
        <v>79.98175420304966</v>
      </c>
      <c r="G14" s="75">
        <v>92.91020461358008</v>
      </c>
      <c r="H14" s="75">
        <v>50.354870288791</v>
      </c>
      <c r="I14" s="75">
        <v>89.21928536465981</v>
      </c>
      <c r="J14" s="75">
        <v>95.11747430249633</v>
      </c>
      <c r="L14" s="55">
        <f t="shared" si="0"/>
        <v>4842.537077942568</v>
      </c>
      <c r="M14" s="55">
        <f t="shared" si="1"/>
        <v>5157.462922057431</v>
      </c>
    </row>
    <row r="15" spans="1:13" ht="15">
      <c r="A15" s="19" t="s">
        <v>10</v>
      </c>
      <c r="B15" s="154">
        <v>852</v>
      </c>
      <c r="C15" s="238">
        <v>44.014084507042256</v>
      </c>
      <c r="D15" s="238">
        <v>55.98591549295775</v>
      </c>
      <c r="E15" s="55">
        <v>40.8</v>
      </c>
      <c r="F15" s="75">
        <v>81.06666666666666</v>
      </c>
      <c r="G15" s="75">
        <v>95.73333333333333</v>
      </c>
      <c r="H15" s="75">
        <v>57.023060796645694</v>
      </c>
      <c r="I15" s="75">
        <v>90.35639412997904</v>
      </c>
      <c r="J15" s="75">
        <v>97.48427672955975</v>
      </c>
      <c r="L15" s="55">
        <f t="shared" si="0"/>
        <v>4401.408450704225</v>
      </c>
      <c r="M15" s="55">
        <f t="shared" si="1"/>
        <v>5598.591549295775</v>
      </c>
    </row>
    <row r="16" spans="1:13" ht="15">
      <c r="A16" s="19" t="s">
        <v>11</v>
      </c>
      <c r="B16" s="154">
        <v>824</v>
      </c>
      <c r="C16" s="238">
        <v>47.57281553398058</v>
      </c>
      <c r="D16" s="238">
        <v>52.42718446601942</v>
      </c>
      <c r="E16" s="55">
        <v>70.91836734693877</v>
      </c>
      <c r="F16" s="75">
        <v>89.03061224489795</v>
      </c>
      <c r="G16" s="75">
        <v>96.93877551020408</v>
      </c>
      <c r="H16" s="75">
        <v>80.0925925925926</v>
      </c>
      <c r="I16" s="75">
        <v>91.66666666666666</v>
      </c>
      <c r="J16" s="75">
        <v>97.45370370370371</v>
      </c>
      <c r="L16" s="55">
        <f t="shared" si="0"/>
        <v>4757.281553398058</v>
      </c>
      <c r="M16" s="55">
        <f t="shared" si="1"/>
        <v>5242.718446601942</v>
      </c>
    </row>
    <row r="17" spans="1:13" ht="15">
      <c r="A17" s="19" t="s">
        <v>12</v>
      </c>
      <c r="B17" s="154">
        <v>7</v>
      </c>
      <c r="C17" s="238">
        <v>71.42857142857143</v>
      </c>
      <c r="D17" s="238">
        <v>28.57142857142857</v>
      </c>
      <c r="E17" s="55">
        <v>100</v>
      </c>
      <c r="F17" s="75">
        <v>100</v>
      </c>
      <c r="G17" s="75">
        <v>100</v>
      </c>
      <c r="H17" s="75">
        <v>100</v>
      </c>
      <c r="I17" s="75">
        <v>100</v>
      </c>
      <c r="J17" s="75">
        <v>100</v>
      </c>
      <c r="L17" s="55">
        <f t="shared" si="0"/>
        <v>7142.857142857143</v>
      </c>
      <c r="M17" s="55">
        <f t="shared" si="1"/>
        <v>2857.142857142857</v>
      </c>
    </row>
    <row r="18" spans="1:13" ht="15">
      <c r="A18" s="19" t="s">
        <v>13</v>
      </c>
      <c r="B18" s="154">
        <v>2911</v>
      </c>
      <c r="C18" s="238">
        <v>40.570250772930265</v>
      </c>
      <c r="D18" s="238">
        <v>59.42974922706974</v>
      </c>
      <c r="E18" s="55">
        <v>37.00254022015241</v>
      </c>
      <c r="F18" s="75">
        <v>76.37595258255715</v>
      </c>
      <c r="G18" s="75">
        <v>94.15749364944962</v>
      </c>
      <c r="H18" s="75">
        <v>58.61271676300578</v>
      </c>
      <c r="I18" s="75">
        <v>90</v>
      </c>
      <c r="J18" s="75">
        <v>96.82080924855492</v>
      </c>
      <c r="L18" s="55">
        <f t="shared" si="0"/>
        <v>4057.0250772930267</v>
      </c>
      <c r="M18" s="55">
        <f t="shared" si="1"/>
        <v>5942.974922706974</v>
      </c>
    </row>
    <row r="19" spans="1:13" ht="15">
      <c r="A19" s="19" t="s">
        <v>137</v>
      </c>
      <c r="B19" s="154">
        <v>153</v>
      </c>
      <c r="C19" s="238">
        <v>37.254901960784316</v>
      </c>
      <c r="D19" s="238">
        <v>62.745098039215684</v>
      </c>
      <c r="E19" s="55">
        <v>54.385964912280706</v>
      </c>
      <c r="F19" s="75">
        <v>91.22807017543859</v>
      </c>
      <c r="G19" s="75">
        <v>92.98245614035088</v>
      </c>
      <c r="H19" s="75">
        <v>76.04166666666666</v>
      </c>
      <c r="I19" s="75">
        <v>93.75</v>
      </c>
      <c r="J19" s="75">
        <v>93.75</v>
      </c>
      <c r="L19" s="55">
        <f t="shared" si="0"/>
        <v>3725.490196078432</v>
      </c>
      <c r="M19" s="55">
        <f t="shared" si="1"/>
        <v>6274.509803921568</v>
      </c>
    </row>
    <row r="20" spans="2:13" ht="15">
      <c r="B20" s="20"/>
      <c r="C20" s="238"/>
      <c r="D20" s="238"/>
      <c r="E20" s="55"/>
      <c r="F20" s="75"/>
      <c r="G20" s="75"/>
      <c r="H20" s="75"/>
      <c r="I20" s="75"/>
      <c r="J20" s="75"/>
      <c r="L20" s="55"/>
      <c r="M20" s="55"/>
    </row>
    <row r="21" spans="1:13" ht="15">
      <c r="A21" s="19" t="s">
        <v>14</v>
      </c>
      <c r="B21" s="154">
        <v>4225</v>
      </c>
      <c r="C21" s="238">
        <v>44.61538461538462</v>
      </c>
      <c r="D21" s="238">
        <v>55.38461538461539</v>
      </c>
      <c r="E21" s="55">
        <v>49.86737400530504</v>
      </c>
      <c r="F21" s="75">
        <v>84.56233421750663</v>
      </c>
      <c r="G21" s="75">
        <v>97.29442970822281</v>
      </c>
      <c r="H21" s="75">
        <v>50.811965811965806</v>
      </c>
      <c r="I21" s="75">
        <v>84.91452991452991</v>
      </c>
      <c r="J21" s="75">
        <v>96.58119658119658</v>
      </c>
      <c r="L21" s="55">
        <f t="shared" si="0"/>
        <v>4461.538461538462</v>
      </c>
      <c r="M21" s="55">
        <f t="shared" si="1"/>
        <v>5538.461538461539</v>
      </c>
    </row>
    <row r="22" spans="1:13" ht="15">
      <c r="A22" s="19" t="s">
        <v>15</v>
      </c>
      <c r="B22" s="154">
        <v>60149</v>
      </c>
      <c r="C22" s="238">
        <v>49.88445360687626</v>
      </c>
      <c r="D22" s="238">
        <v>50.11554639312374</v>
      </c>
      <c r="E22" s="55">
        <v>30.54157640393268</v>
      </c>
      <c r="F22" s="75">
        <v>69.63506082319614</v>
      </c>
      <c r="G22" s="75">
        <v>96.98716880519913</v>
      </c>
      <c r="H22" s="75">
        <v>34.365047770700635</v>
      </c>
      <c r="I22" s="75">
        <v>72.23659766454352</v>
      </c>
      <c r="J22" s="75">
        <v>97.12048832271762</v>
      </c>
      <c r="L22" s="55">
        <f t="shared" si="0"/>
        <v>4988.445360687626</v>
      </c>
      <c r="M22" s="55">
        <f t="shared" si="1"/>
        <v>5011.554639312374</v>
      </c>
    </row>
    <row r="23" spans="2:13" ht="15">
      <c r="B23" s="20"/>
      <c r="C23" s="238"/>
      <c r="D23" s="238"/>
      <c r="E23" s="55"/>
      <c r="F23" s="75"/>
      <c r="G23" s="75"/>
      <c r="H23" s="75"/>
      <c r="I23" s="75"/>
      <c r="J23" s="75"/>
      <c r="L23" s="55"/>
      <c r="M23" s="55"/>
    </row>
    <row r="24" spans="1:13" ht="15">
      <c r="A24" s="19" t="s">
        <v>16</v>
      </c>
      <c r="B24" s="154">
        <v>22612</v>
      </c>
      <c r="C24" s="238">
        <v>28.692729524146472</v>
      </c>
      <c r="D24" s="238">
        <v>71.30727047585353</v>
      </c>
      <c r="E24" s="55">
        <v>47.19482120838471</v>
      </c>
      <c r="F24" s="75">
        <v>85.20345252774352</v>
      </c>
      <c r="G24" s="75">
        <v>97.48766954377311</v>
      </c>
      <c r="H24" s="75">
        <v>50.6139915653684</v>
      </c>
      <c r="I24" s="75">
        <v>88.14810220788885</v>
      </c>
      <c r="J24" s="75">
        <v>97.95956338377574</v>
      </c>
      <c r="L24" s="55">
        <f t="shared" si="0"/>
        <v>2869.272952414647</v>
      </c>
      <c r="M24" s="55">
        <f t="shared" si="1"/>
        <v>7130.727047585353</v>
      </c>
    </row>
    <row r="25" spans="1:13" ht="15">
      <c r="A25" s="19" t="s">
        <v>17</v>
      </c>
      <c r="B25" s="154">
        <v>23275</v>
      </c>
      <c r="C25" s="238">
        <v>48.412459720730396</v>
      </c>
      <c r="D25" s="238">
        <v>51.587540279269604</v>
      </c>
      <c r="E25" s="55">
        <v>58.182463613773514</v>
      </c>
      <c r="F25" s="75">
        <v>91.24955626553071</v>
      </c>
      <c r="G25" s="75">
        <v>98.30493432729854</v>
      </c>
      <c r="H25" s="75">
        <v>62.75505954859665</v>
      </c>
      <c r="I25" s="75">
        <v>92.3044890480553</v>
      </c>
      <c r="J25" s="75">
        <v>98.4009327892063</v>
      </c>
      <c r="L25" s="55">
        <f t="shared" si="0"/>
        <v>4841.245972073039</v>
      </c>
      <c r="M25" s="55">
        <f t="shared" si="1"/>
        <v>5158.754027926961</v>
      </c>
    </row>
    <row r="26" spans="1:13" ht="15">
      <c r="A26" s="19" t="s">
        <v>20</v>
      </c>
      <c r="B26" s="154">
        <v>19284</v>
      </c>
      <c r="C26" s="238">
        <v>69.36320265505081</v>
      </c>
      <c r="D26" s="238">
        <v>30.63679734494918</v>
      </c>
      <c r="E26" s="55">
        <v>60.13755980861244</v>
      </c>
      <c r="F26" s="75">
        <v>94.26584928229666</v>
      </c>
      <c r="G26" s="75">
        <v>98.66925837320574</v>
      </c>
      <c r="H26" s="75">
        <v>70.8023019634394</v>
      </c>
      <c r="I26" s="75">
        <v>95.48070412999323</v>
      </c>
      <c r="J26" s="75">
        <v>98.95057549085985</v>
      </c>
      <c r="L26" s="55">
        <f t="shared" si="0"/>
        <v>6936.320265505081</v>
      </c>
      <c r="M26" s="55">
        <f t="shared" si="1"/>
        <v>3063.679734494918</v>
      </c>
    </row>
    <row r="27" spans="1:13" ht="15">
      <c r="A27" s="19" t="s">
        <v>138</v>
      </c>
      <c r="B27" s="154">
        <v>15390</v>
      </c>
      <c r="C27" s="238">
        <v>55.31513970110461</v>
      </c>
      <c r="D27" s="238">
        <v>44.68486029889539</v>
      </c>
      <c r="E27" s="55">
        <v>4.722189592388112</v>
      </c>
      <c r="F27" s="75">
        <v>58.8981557617761</v>
      </c>
      <c r="G27" s="75">
        <v>90.0740044637613</v>
      </c>
      <c r="H27" s="75">
        <v>4.173331394503417</v>
      </c>
      <c r="I27" s="75">
        <v>57.10338810527846</v>
      </c>
      <c r="J27" s="75">
        <v>88.96321070234113</v>
      </c>
      <c r="L27" s="55">
        <f t="shared" si="0"/>
        <v>5531.513970110462</v>
      </c>
      <c r="M27" s="55">
        <f t="shared" si="1"/>
        <v>4468.486029889538</v>
      </c>
    </row>
    <row r="28" spans="2:13" ht="15">
      <c r="B28" s="20"/>
      <c r="C28" s="238"/>
      <c r="D28" s="238"/>
      <c r="E28" s="55"/>
      <c r="F28" s="75"/>
      <c r="G28" s="75"/>
      <c r="H28" s="75"/>
      <c r="I28" s="75"/>
      <c r="J28" s="75"/>
      <c r="L28" s="55"/>
      <c r="M28" s="55"/>
    </row>
    <row r="29" spans="1:13" ht="15">
      <c r="A29" s="19" t="s">
        <v>21</v>
      </c>
      <c r="B29" s="154">
        <v>271</v>
      </c>
      <c r="C29" s="238">
        <v>46.86346863468634</v>
      </c>
      <c r="D29" s="238">
        <v>53.13653136531366</v>
      </c>
      <c r="E29" s="55">
        <v>42.51968503937008</v>
      </c>
      <c r="F29" s="75">
        <v>71.65354330708661</v>
      </c>
      <c r="G29" s="75">
        <v>89.76377952755905</v>
      </c>
      <c r="H29" s="75">
        <v>53.47222222222222</v>
      </c>
      <c r="I29" s="75">
        <v>77.08333333333334</v>
      </c>
      <c r="J29" s="75">
        <v>92.36111111111111</v>
      </c>
      <c r="L29" s="55">
        <f t="shared" si="0"/>
        <v>4686.346863468634</v>
      </c>
      <c r="M29" s="55">
        <f t="shared" si="1"/>
        <v>5313.653136531366</v>
      </c>
    </row>
    <row r="30" spans="1:13" ht="15">
      <c r="A30" s="19" t="s">
        <v>139</v>
      </c>
      <c r="B30" s="154">
        <v>363</v>
      </c>
      <c r="C30" s="238">
        <v>60.88154269972452</v>
      </c>
      <c r="D30" s="238">
        <v>39.11845730027548</v>
      </c>
      <c r="E30" s="55">
        <v>0</v>
      </c>
      <c r="F30" s="75">
        <v>28.50678733031674</v>
      </c>
      <c r="G30" s="75">
        <v>84.16289592760181</v>
      </c>
      <c r="H30" s="75">
        <v>0</v>
      </c>
      <c r="I30" s="75">
        <v>38.028169014084504</v>
      </c>
      <c r="J30" s="75">
        <v>90.84507042253522</v>
      </c>
      <c r="L30" s="55">
        <f t="shared" si="0"/>
        <v>6088.154269972452</v>
      </c>
      <c r="M30" s="55">
        <f t="shared" si="1"/>
        <v>3911.845730027548</v>
      </c>
    </row>
    <row r="31" spans="1:13" ht="15">
      <c r="A31" s="19" t="s">
        <v>22</v>
      </c>
      <c r="B31" s="154">
        <v>953</v>
      </c>
      <c r="C31" s="238">
        <v>59.28646379853095</v>
      </c>
      <c r="D31" s="238">
        <v>40.71353620146905</v>
      </c>
      <c r="E31" s="55">
        <v>64.42477876106196</v>
      </c>
      <c r="F31" s="75">
        <v>91.50442477876106</v>
      </c>
      <c r="G31" s="75">
        <v>99.29203539823008</v>
      </c>
      <c r="H31" s="75">
        <v>55.154639175257735</v>
      </c>
      <c r="I31" s="75">
        <v>84.79381443298969</v>
      </c>
      <c r="J31" s="75">
        <v>98.71134020618557</v>
      </c>
      <c r="L31" s="55">
        <f t="shared" si="0"/>
        <v>5928.646379853095</v>
      </c>
      <c r="M31" s="55">
        <f t="shared" si="1"/>
        <v>4071.3536201469046</v>
      </c>
    </row>
    <row r="32" spans="1:13" ht="15">
      <c r="A32" s="19" t="s">
        <v>23</v>
      </c>
      <c r="B32" s="154">
        <v>21998</v>
      </c>
      <c r="C32" s="238">
        <v>57.30975543231202</v>
      </c>
      <c r="D32" s="238">
        <v>42.69024456768798</v>
      </c>
      <c r="E32" s="55">
        <v>39.795351788688826</v>
      </c>
      <c r="F32" s="75">
        <v>80.09042595383518</v>
      </c>
      <c r="G32" s="75">
        <v>97.97731419052907</v>
      </c>
      <c r="H32" s="75">
        <v>48.23767436907678</v>
      </c>
      <c r="I32" s="75">
        <v>82.56841656905549</v>
      </c>
      <c r="J32" s="75">
        <v>98.21105313598126</v>
      </c>
      <c r="L32" s="55">
        <f t="shared" si="0"/>
        <v>5730.975543231202</v>
      </c>
      <c r="M32" s="55">
        <f t="shared" si="1"/>
        <v>4269.024456768798</v>
      </c>
    </row>
    <row r="33" spans="1:13" ht="15">
      <c r="A33" s="19" t="s">
        <v>24</v>
      </c>
      <c r="B33" s="154">
        <v>21387</v>
      </c>
      <c r="C33" s="238">
        <v>46.52826483377753</v>
      </c>
      <c r="D33" s="238">
        <v>53.471735166222466</v>
      </c>
      <c r="E33" s="55">
        <v>44.61863129333735</v>
      </c>
      <c r="F33" s="75">
        <v>76.26369209124711</v>
      </c>
      <c r="G33" s="75">
        <v>98.41221987739925</v>
      </c>
      <c r="H33" s="75">
        <v>55.919902063658625</v>
      </c>
      <c r="I33" s="75">
        <v>85.76425323539699</v>
      </c>
      <c r="J33" s="75">
        <v>99.29171038824764</v>
      </c>
      <c r="L33" s="55">
        <f t="shared" si="0"/>
        <v>4652.826483377753</v>
      </c>
      <c r="M33" s="55">
        <f t="shared" si="1"/>
        <v>5347.173516622247</v>
      </c>
    </row>
    <row r="34" spans="1:13" ht="15">
      <c r="A34" s="19" t="s">
        <v>25</v>
      </c>
      <c r="B34" s="154">
        <v>13170</v>
      </c>
      <c r="C34" s="238">
        <v>40.74411541381929</v>
      </c>
      <c r="D34" s="238">
        <v>59.25588458618072</v>
      </c>
      <c r="E34" s="55">
        <v>43.90607528885575</v>
      </c>
      <c r="F34" s="75">
        <v>78.2519567648155</v>
      </c>
      <c r="G34" s="75">
        <v>98.54640327991055</v>
      </c>
      <c r="H34" s="75">
        <v>53.49820604818042</v>
      </c>
      <c r="I34" s="75">
        <v>84.50794464377242</v>
      </c>
      <c r="J34" s="75">
        <v>99.14146591491543</v>
      </c>
      <c r="L34" s="55">
        <f t="shared" si="0"/>
        <v>4074.4115413819286</v>
      </c>
      <c r="M34" s="55">
        <f t="shared" si="1"/>
        <v>5925.588458618072</v>
      </c>
    </row>
    <row r="35" spans="1:13" ht="15">
      <c r="A35" s="19" t="s">
        <v>37</v>
      </c>
      <c r="B35" s="154">
        <v>1181</v>
      </c>
      <c r="C35" s="238">
        <v>27.01100762066046</v>
      </c>
      <c r="D35" s="238">
        <v>72.98899237933955</v>
      </c>
      <c r="E35" s="55">
        <v>27.89968652037618</v>
      </c>
      <c r="F35" s="75">
        <v>65.20376175548589</v>
      </c>
      <c r="G35" s="75">
        <v>89.96865203761756</v>
      </c>
      <c r="H35" s="75">
        <v>38.8631090487239</v>
      </c>
      <c r="I35" s="75">
        <v>77.49419953596288</v>
      </c>
      <c r="J35" s="75">
        <v>92.34338747099768</v>
      </c>
      <c r="L35" s="55">
        <f>C35*100</f>
        <v>2701.100762066046</v>
      </c>
      <c r="M35" s="55">
        <f>D35*100</f>
        <v>7298.899237933955</v>
      </c>
    </row>
    <row r="36" spans="1:13" ht="15">
      <c r="A36" s="19" t="s">
        <v>140</v>
      </c>
      <c r="B36" s="154">
        <v>3363</v>
      </c>
      <c r="C36" s="238">
        <v>46.00059470710675</v>
      </c>
      <c r="D36" s="238">
        <v>53.99940529289326</v>
      </c>
      <c r="E36" s="55">
        <v>20.103425985778927</v>
      </c>
      <c r="F36" s="75">
        <v>72.52747252747253</v>
      </c>
      <c r="G36" s="75">
        <v>90.88558500323207</v>
      </c>
      <c r="H36" s="75">
        <v>41.409691629955944</v>
      </c>
      <c r="I36" s="75">
        <v>84.69162995594714</v>
      </c>
      <c r="J36" s="75">
        <v>93.33700440528634</v>
      </c>
      <c r="L36" s="55">
        <f t="shared" si="0"/>
        <v>4600.059470710675</v>
      </c>
      <c r="M36" s="55">
        <f t="shared" si="1"/>
        <v>5399.940529289326</v>
      </c>
    </row>
    <row r="37" spans="2:13" ht="15">
      <c r="B37" s="20"/>
      <c r="C37" s="238"/>
      <c r="D37" s="238"/>
      <c r="E37" s="55"/>
      <c r="F37" s="75"/>
      <c r="G37" s="75"/>
      <c r="H37" s="75"/>
      <c r="I37" s="75"/>
      <c r="J37" s="75"/>
      <c r="L37" s="55"/>
      <c r="M37" s="55"/>
    </row>
    <row r="38" spans="1:13" ht="15">
      <c r="A38" s="19" t="s">
        <v>141</v>
      </c>
      <c r="B38" s="154">
        <v>2799</v>
      </c>
      <c r="C38" s="238">
        <v>46.51661307609861</v>
      </c>
      <c r="D38" s="238">
        <v>53.483386923901385</v>
      </c>
      <c r="E38" s="55">
        <v>60.752688172043015</v>
      </c>
      <c r="F38" s="75">
        <v>90.70660522273425</v>
      </c>
      <c r="G38" s="75">
        <v>98.38709677419355</v>
      </c>
      <c r="H38" s="75">
        <v>64.32865731462925</v>
      </c>
      <c r="I38" s="75">
        <v>90.91516366065464</v>
      </c>
      <c r="J38" s="75">
        <v>98.53039412157648</v>
      </c>
      <c r="L38" s="55">
        <f t="shared" si="0"/>
        <v>4651.661307609861</v>
      </c>
      <c r="M38" s="55">
        <f t="shared" si="1"/>
        <v>5348.338692390139</v>
      </c>
    </row>
    <row r="39" spans="1:13" ht="15">
      <c r="A39" s="19" t="s">
        <v>26</v>
      </c>
      <c r="B39" s="154">
        <v>20135</v>
      </c>
      <c r="C39" s="238">
        <v>62.811025577352865</v>
      </c>
      <c r="D39" s="238">
        <v>37.18897442264713</v>
      </c>
      <c r="E39" s="55">
        <v>42.136475053372344</v>
      </c>
      <c r="F39" s="75">
        <v>80.94409741440658</v>
      </c>
      <c r="G39" s="75">
        <v>96.21254052344429</v>
      </c>
      <c r="H39" s="75">
        <v>47.47596153846153</v>
      </c>
      <c r="I39" s="75">
        <v>83.98771367521367</v>
      </c>
      <c r="J39" s="75">
        <v>96.28739316239316</v>
      </c>
      <c r="L39" s="55">
        <f t="shared" si="0"/>
        <v>6281.102557735287</v>
      </c>
      <c r="M39" s="55">
        <f t="shared" si="1"/>
        <v>3718.897442264713</v>
      </c>
    </row>
    <row r="40" spans="1:13" ht="15">
      <c r="A40" s="19" t="s">
        <v>27</v>
      </c>
      <c r="B40" s="154">
        <v>14032</v>
      </c>
      <c r="C40" s="238">
        <v>77.43015963511972</v>
      </c>
      <c r="D40" s="238">
        <v>22.56984036488027</v>
      </c>
      <c r="E40" s="55">
        <v>28.936953520478603</v>
      </c>
      <c r="F40" s="75">
        <v>78.16843074091119</v>
      </c>
      <c r="G40" s="75">
        <v>93.98987574781408</v>
      </c>
      <c r="H40" s="75">
        <v>40.85885696242501</v>
      </c>
      <c r="I40" s="75">
        <v>81.40195768866435</v>
      </c>
      <c r="J40" s="75">
        <v>92.64287969687402</v>
      </c>
      <c r="L40" s="55">
        <f t="shared" si="0"/>
        <v>7743.015963511973</v>
      </c>
      <c r="M40" s="55">
        <f t="shared" si="1"/>
        <v>2256.984036488027</v>
      </c>
    </row>
    <row r="41" spans="1:13" ht="15">
      <c r="A41" s="19" t="s">
        <v>28</v>
      </c>
      <c r="B41" s="154">
        <v>7796</v>
      </c>
      <c r="C41" s="238">
        <v>69.56131349409954</v>
      </c>
      <c r="D41" s="238">
        <v>30.438686505900463</v>
      </c>
      <c r="E41" s="55">
        <v>41.102710676747186</v>
      </c>
      <c r="F41" s="75">
        <v>82.33450119859856</v>
      </c>
      <c r="G41" s="75">
        <v>96.88364373962752</v>
      </c>
      <c r="H41" s="75">
        <v>49.093973872734935</v>
      </c>
      <c r="I41" s="75">
        <v>87.35777496839444</v>
      </c>
      <c r="J41" s="75">
        <v>97.09228824273072</v>
      </c>
      <c r="L41" s="55">
        <f t="shared" si="0"/>
        <v>6956.131349409954</v>
      </c>
      <c r="M41" s="55">
        <f t="shared" si="1"/>
        <v>3043.8686505900464</v>
      </c>
    </row>
    <row r="42" spans="1:13" ht="15">
      <c r="A42" s="19" t="s">
        <v>29</v>
      </c>
      <c r="B42" s="154">
        <v>9748</v>
      </c>
      <c r="C42" s="238">
        <v>23.04062371768568</v>
      </c>
      <c r="D42" s="238">
        <v>76.95937628231432</v>
      </c>
      <c r="E42" s="55">
        <v>9.528049866429207</v>
      </c>
      <c r="F42" s="75">
        <v>58.05877114870882</v>
      </c>
      <c r="G42" s="75">
        <v>89.35886019590383</v>
      </c>
      <c r="H42" s="75">
        <v>30.765129298853637</v>
      </c>
      <c r="I42" s="75">
        <v>80.69848040522527</v>
      </c>
      <c r="J42" s="75">
        <v>94.02825913089843</v>
      </c>
      <c r="L42" s="55">
        <f t="shared" si="0"/>
        <v>2304.062371768568</v>
      </c>
      <c r="M42" s="55">
        <f t="shared" si="1"/>
        <v>7695.937628231432</v>
      </c>
    </row>
    <row r="43" spans="1:13" ht="15">
      <c r="A43" s="19" t="s">
        <v>142</v>
      </c>
      <c r="B43" s="154">
        <v>15370</v>
      </c>
      <c r="C43" s="238">
        <v>19.52504879635654</v>
      </c>
      <c r="D43" s="238">
        <v>80.47495120364346</v>
      </c>
      <c r="E43" s="55">
        <v>26.057980673108965</v>
      </c>
      <c r="F43" s="75">
        <v>69.67677440853049</v>
      </c>
      <c r="G43" s="75">
        <v>88.6704431856048</v>
      </c>
      <c r="H43" s="75">
        <v>44.837901204624465</v>
      </c>
      <c r="I43" s="75">
        <v>83.33737569730778</v>
      </c>
      <c r="J43" s="75">
        <v>93.58072600856981</v>
      </c>
      <c r="L43" s="55">
        <f t="shared" si="0"/>
        <v>1952.5048796356539</v>
      </c>
      <c r="M43" s="55">
        <f t="shared" si="1"/>
        <v>8047.495120364346</v>
      </c>
    </row>
    <row r="44" spans="1:13" ht="15">
      <c r="A44" s="19" t="s">
        <v>32</v>
      </c>
      <c r="B44" s="154">
        <v>3211</v>
      </c>
      <c r="C44" s="238">
        <v>92.2142634693242</v>
      </c>
      <c r="D44" s="238">
        <v>7.785736530675802</v>
      </c>
      <c r="E44" s="55">
        <v>44.57953394123607</v>
      </c>
      <c r="F44" s="75">
        <v>80.88483620398515</v>
      </c>
      <c r="G44" s="75">
        <v>95.6433637284701</v>
      </c>
      <c r="H44" s="75">
        <v>50.8</v>
      </c>
      <c r="I44" s="75">
        <v>84</v>
      </c>
      <c r="J44" s="75">
        <v>96</v>
      </c>
      <c r="L44" s="55">
        <f t="shared" si="0"/>
        <v>9221.42634693242</v>
      </c>
      <c r="M44" s="55">
        <f t="shared" si="1"/>
        <v>778.5736530675802</v>
      </c>
    </row>
    <row r="45" spans="2:13" ht="15">
      <c r="B45" s="20"/>
      <c r="C45" s="238"/>
      <c r="D45" s="238"/>
      <c r="E45" s="55"/>
      <c r="F45" s="75"/>
      <c r="G45" s="75"/>
      <c r="H45" s="75"/>
      <c r="I45" s="75"/>
      <c r="J45" s="75"/>
      <c r="L45" s="55"/>
      <c r="M45" s="55"/>
    </row>
    <row r="46" spans="1:13" ht="15">
      <c r="A46" s="19" t="s">
        <v>33</v>
      </c>
      <c r="B46" s="154">
        <v>20647</v>
      </c>
      <c r="C46" s="238">
        <v>39.40524047077057</v>
      </c>
      <c r="D46" s="238">
        <v>60.59475952922943</v>
      </c>
      <c r="E46" s="55">
        <v>37.48770894788594</v>
      </c>
      <c r="F46" s="75">
        <v>90.6465093411996</v>
      </c>
      <c r="G46" s="75">
        <v>94.94837758112095</v>
      </c>
      <c r="H46" s="75">
        <v>57.92502597714012</v>
      </c>
      <c r="I46" s="75">
        <v>94.79657901047078</v>
      </c>
      <c r="J46" s="75">
        <v>96.53904563983694</v>
      </c>
      <c r="L46" s="55">
        <f t="shared" si="0"/>
        <v>3940.5240470770573</v>
      </c>
      <c r="M46" s="55">
        <f t="shared" si="1"/>
        <v>6059.475952922943</v>
      </c>
    </row>
    <row r="47" spans="1:13" ht="15">
      <c r="A47" s="19" t="s">
        <v>34</v>
      </c>
      <c r="B47" s="154">
        <v>4691</v>
      </c>
      <c r="C47" s="238">
        <v>33.702835216371774</v>
      </c>
      <c r="D47" s="238">
        <v>66.29716478362823</v>
      </c>
      <c r="E47" s="55">
        <v>29.72802024035421</v>
      </c>
      <c r="F47" s="75">
        <v>77.10309930423782</v>
      </c>
      <c r="G47" s="75">
        <v>91.01834282099937</v>
      </c>
      <c r="H47" s="75">
        <v>50.128617363344055</v>
      </c>
      <c r="I47" s="75">
        <v>89.38906752411575</v>
      </c>
      <c r="J47" s="75">
        <v>94.08360128617363</v>
      </c>
      <c r="L47" s="55">
        <f t="shared" si="0"/>
        <v>3370.2835216371773</v>
      </c>
      <c r="M47" s="55">
        <f t="shared" si="1"/>
        <v>6629.716478362823</v>
      </c>
    </row>
    <row r="48" spans="1:13" ht="15">
      <c r="A48" s="19" t="s">
        <v>35</v>
      </c>
      <c r="B48" s="154">
        <v>10301</v>
      </c>
      <c r="C48" s="238">
        <v>37.77303174449082</v>
      </c>
      <c r="D48" s="238">
        <v>62.22696825550918</v>
      </c>
      <c r="E48" s="55">
        <v>55.17861732202519</v>
      </c>
      <c r="F48" s="75">
        <v>86.76432793626317</v>
      </c>
      <c r="G48" s="75">
        <v>93.75481881264457</v>
      </c>
      <c r="H48" s="75">
        <v>66.31825273010921</v>
      </c>
      <c r="I48" s="75">
        <v>91.65366614664586</v>
      </c>
      <c r="J48" s="75">
        <v>95.66302652106084</v>
      </c>
      <c r="L48" s="55">
        <f t="shared" si="0"/>
        <v>3777.3031744490822</v>
      </c>
      <c r="M48" s="55">
        <f t="shared" si="1"/>
        <v>6222.696825550918</v>
      </c>
    </row>
    <row r="49" spans="2:13" ht="15">
      <c r="B49" s="20"/>
      <c r="C49" s="238"/>
      <c r="D49" s="238"/>
      <c r="E49" s="55"/>
      <c r="F49" s="75"/>
      <c r="G49" s="75"/>
      <c r="H49" s="75"/>
      <c r="I49" s="75"/>
      <c r="J49" s="75"/>
      <c r="L49" s="55"/>
      <c r="M49" s="55"/>
    </row>
    <row r="50" spans="1:13" ht="15">
      <c r="A50" s="19" t="s">
        <v>36</v>
      </c>
      <c r="B50" s="154">
        <v>17174</v>
      </c>
      <c r="C50" s="238">
        <v>70.63002212647025</v>
      </c>
      <c r="D50" s="238">
        <v>29.369977873529756</v>
      </c>
      <c r="E50" s="55">
        <v>43.520197856554</v>
      </c>
      <c r="F50" s="75">
        <v>91.18713932399011</v>
      </c>
      <c r="G50" s="75">
        <v>95.1772464962902</v>
      </c>
      <c r="H50" s="75">
        <v>39.98810467882633</v>
      </c>
      <c r="I50" s="75">
        <v>88.44171292624901</v>
      </c>
      <c r="J50" s="75">
        <v>95.87628865979381</v>
      </c>
      <c r="L50" s="55">
        <f t="shared" si="0"/>
        <v>7063.002212647025</v>
      </c>
      <c r="M50" s="55">
        <f t="shared" si="1"/>
        <v>2936.9977873529756</v>
      </c>
    </row>
    <row r="51" spans="2:13" ht="15">
      <c r="B51" s="20"/>
      <c r="C51" s="238"/>
      <c r="D51" s="75"/>
      <c r="E51" s="55"/>
      <c r="F51" s="75"/>
      <c r="G51" s="75"/>
      <c r="H51" s="75"/>
      <c r="I51" s="75"/>
      <c r="J51" s="75"/>
      <c r="L51" s="55"/>
      <c r="M51" s="55"/>
    </row>
    <row r="52" spans="1:13" ht="15">
      <c r="A52" s="18" t="s">
        <v>38</v>
      </c>
      <c r="B52" s="21">
        <f>SUM(B7:B50)</f>
        <v>452565</v>
      </c>
      <c r="C52" s="239">
        <v>49.5358677758996</v>
      </c>
      <c r="D52" s="240">
        <v>49.5358677758996</v>
      </c>
      <c r="E52" s="54">
        <v>37.31432496810627</v>
      </c>
      <c r="F52" s="78">
        <v>81.10285393118092</v>
      </c>
      <c r="G52" s="78">
        <v>96.04250118207528</v>
      </c>
      <c r="H52" s="78">
        <v>47.36385808050512</v>
      </c>
      <c r="I52" s="78">
        <v>85.54796110043216</v>
      </c>
      <c r="J52" s="78">
        <v>96.65693155795309</v>
      </c>
      <c r="L52" s="55">
        <f t="shared" si="0"/>
        <v>4953.58677758996</v>
      </c>
      <c r="M52" s="55">
        <f t="shared" si="1"/>
        <v>4953.58677758996</v>
      </c>
    </row>
    <row r="53" spans="2:13" ht="15">
      <c r="B53" s="20"/>
      <c r="C53" s="239"/>
      <c r="D53" s="75"/>
      <c r="E53" s="55"/>
      <c r="F53" s="75"/>
      <c r="G53" s="75"/>
      <c r="H53" s="75"/>
      <c r="I53" s="75"/>
      <c r="J53" s="75"/>
      <c r="L53" s="55"/>
      <c r="M53" s="55"/>
    </row>
    <row r="54" spans="1:13" ht="15">
      <c r="A54" s="19" t="s">
        <v>152</v>
      </c>
      <c r="B54" s="154">
        <v>20226</v>
      </c>
      <c r="C54" s="238">
        <v>39.127855235835064</v>
      </c>
      <c r="D54" s="238">
        <v>60.872144764164936</v>
      </c>
      <c r="E54" s="55">
        <v>36.47965630528178</v>
      </c>
      <c r="F54" s="75">
        <v>73.67955521859994</v>
      </c>
      <c r="G54" s="173" t="s">
        <v>45</v>
      </c>
      <c r="H54" s="75">
        <v>55.51494476933073</v>
      </c>
      <c r="I54" s="75">
        <v>87.32943469785575</v>
      </c>
      <c r="J54" s="173" t="s">
        <v>45</v>
      </c>
      <c r="L54" s="55">
        <f t="shared" si="0"/>
        <v>3912.7855235835063</v>
      </c>
      <c r="M54" s="55">
        <f t="shared" si="1"/>
        <v>6087.214476416493</v>
      </c>
    </row>
    <row r="55" spans="1:13" ht="15">
      <c r="A55" s="19" t="s">
        <v>153</v>
      </c>
      <c r="B55" s="154">
        <v>146</v>
      </c>
      <c r="C55" s="238">
        <v>28.08219178082192</v>
      </c>
      <c r="D55" s="238">
        <v>71.91780821917808</v>
      </c>
      <c r="E55" s="55">
        <v>41.46341463414634</v>
      </c>
      <c r="F55" s="75">
        <v>90.2439024390244</v>
      </c>
      <c r="G55" s="173" t="s">
        <v>45</v>
      </c>
      <c r="H55" s="75">
        <v>54.285714285714285</v>
      </c>
      <c r="I55" s="75">
        <v>98.09523809523809</v>
      </c>
      <c r="J55" s="173" t="s">
        <v>45</v>
      </c>
      <c r="L55" s="55">
        <f t="shared" si="0"/>
        <v>2808.219178082192</v>
      </c>
      <c r="M55" s="55">
        <f t="shared" si="1"/>
        <v>7191.780821917809</v>
      </c>
    </row>
    <row r="56" spans="1:13" ht="15">
      <c r="A56" s="19" t="s">
        <v>154</v>
      </c>
      <c r="B56" s="154">
        <v>9045</v>
      </c>
      <c r="C56" s="238">
        <v>41.404090657822</v>
      </c>
      <c r="D56" s="238">
        <v>58.595909342178</v>
      </c>
      <c r="E56" s="55">
        <v>31.108144192256344</v>
      </c>
      <c r="F56" s="75">
        <v>81.92256341789053</v>
      </c>
      <c r="G56" s="173" t="s">
        <v>45</v>
      </c>
      <c r="H56" s="75">
        <v>48.735849056603776</v>
      </c>
      <c r="I56" s="75">
        <v>90.69811320754717</v>
      </c>
      <c r="J56" s="173" t="s">
        <v>45</v>
      </c>
      <c r="L56" s="55">
        <f t="shared" si="0"/>
        <v>4140.409065782201</v>
      </c>
      <c r="M56" s="55">
        <f t="shared" si="1"/>
        <v>5859.590934217799</v>
      </c>
    </row>
    <row r="57" spans="1:13" ht="15">
      <c r="A57" s="19" t="s">
        <v>155</v>
      </c>
      <c r="B57" s="154">
        <v>482</v>
      </c>
      <c r="C57" s="238">
        <v>36.72199170124482</v>
      </c>
      <c r="D57" s="238">
        <v>63.27800829875518</v>
      </c>
      <c r="E57" s="55">
        <v>46.32768361581921</v>
      </c>
      <c r="F57" s="75">
        <v>77.40112994350282</v>
      </c>
      <c r="G57" s="173" t="s">
        <v>45</v>
      </c>
      <c r="H57" s="75">
        <v>67.8688524590164</v>
      </c>
      <c r="I57" s="75">
        <v>88.85245901639345</v>
      </c>
      <c r="J57" s="173" t="s">
        <v>45</v>
      </c>
      <c r="L57" s="55">
        <f t="shared" si="0"/>
        <v>3672.199170124482</v>
      </c>
      <c r="M57" s="55">
        <f t="shared" si="1"/>
        <v>6327.8008298755185</v>
      </c>
    </row>
    <row r="58" spans="1:13" ht="15">
      <c r="A58" s="19" t="s">
        <v>156</v>
      </c>
      <c r="B58" s="154">
        <v>6</v>
      </c>
      <c r="C58" s="238">
        <v>66.66666666666666</v>
      </c>
      <c r="D58" s="238">
        <v>33.33333333333333</v>
      </c>
      <c r="E58" s="55">
        <v>100</v>
      </c>
      <c r="F58" s="75">
        <v>100</v>
      </c>
      <c r="G58" s="173" t="s">
        <v>45</v>
      </c>
      <c r="H58" s="75">
        <v>100</v>
      </c>
      <c r="I58" s="75">
        <v>100</v>
      </c>
      <c r="J58" s="173" t="s">
        <v>45</v>
      </c>
      <c r="L58" s="55">
        <f t="shared" si="0"/>
        <v>6666.666666666666</v>
      </c>
      <c r="M58" s="55">
        <f t="shared" si="1"/>
        <v>3333.333333333333</v>
      </c>
    </row>
    <row r="59" spans="1:13" ht="15">
      <c r="A59" s="19" t="s">
        <v>157</v>
      </c>
      <c r="B59" s="154">
        <v>1945</v>
      </c>
      <c r="C59" s="238">
        <v>34.80719794344473</v>
      </c>
      <c r="D59" s="238">
        <v>65.19280205655527</v>
      </c>
      <c r="E59" s="55">
        <v>37.813884785819795</v>
      </c>
      <c r="F59" s="75">
        <v>78.58197932053176</v>
      </c>
      <c r="G59" s="173" t="s">
        <v>45</v>
      </c>
      <c r="H59" s="75">
        <v>59.22712933753943</v>
      </c>
      <c r="I59" s="75">
        <v>90.61514195583597</v>
      </c>
      <c r="J59" s="173" t="s">
        <v>45</v>
      </c>
      <c r="L59" s="55">
        <f t="shared" si="0"/>
        <v>3480.7197943444726</v>
      </c>
      <c r="M59" s="55">
        <f t="shared" si="1"/>
        <v>6519.2802056555265</v>
      </c>
    </row>
    <row r="60" spans="1:13" ht="15">
      <c r="A60" s="19" t="s">
        <v>158</v>
      </c>
      <c r="B60" s="154">
        <v>94</v>
      </c>
      <c r="C60" s="238">
        <v>31.914893617021278</v>
      </c>
      <c r="D60" s="238">
        <v>68.08510638297872</v>
      </c>
      <c r="E60" s="55">
        <v>80</v>
      </c>
      <c r="F60" s="75">
        <v>93.33333333333333</v>
      </c>
      <c r="G60" s="173" t="s">
        <v>45</v>
      </c>
      <c r="H60" s="75">
        <v>87.5</v>
      </c>
      <c r="I60" s="75">
        <v>98.4375</v>
      </c>
      <c r="J60" s="173" t="s">
        <v>45</v>
      </c>
      <c r="L60" s="55">
        <f t="shared" si="0"/>
        <v>3191.489361702128</v>
      </c>
      <c r="M60" s="55">
        <f t="shared" si="1"/>
        <v>6808.510638297872</v>
      </c>
    </row>
    <row r="61" spans="2:13" ht="15">
      <c r="B61" s="20"/>
      <c r="C61" s="238"/>
      <c r="D61" s="75"/>
      <c r="E61" s="55"/>
      <c r="F61" s="75"/>
      <c r="H61" s="75"/>
      <c r="I61" s="75"/>
      <c r="L61" s="55"/>
      <c r="M61" s="55"/>
    </row>
    <row r="62" spans="1:13" ht="15">
      <c r="A62" s="18" t="s">
        <v>44</v>
      </c>
      <c r="B62" s="153">
        <f>SUM(B52:B60)</f>
        <v>484509</v>
      </c>
      <c r="C62" s="240">
        <v>49</v>
      </c>
      <c r="D62" s="240">
        <v>51</v>
      </c>
      <c r="E62" s="54">
        <v>37.20361532288719</v>
      </c>
      <c r="F62" s="78">
        <v>80.86117329053512</v>
      </c>
      <c r="G62" s="54">
        <v>95.00654643747096</v>
      </c>
      <c r="H62" s="78">
        <v>47.89798941628084</v>
      </c>
      <c r="I62" s="78">
        <v>85.78544355147957</v>
      </c>
      <c r="J62" s="54">
        <v>96.02646333439628</v>
      </c>
      <c r="L62" s="55">
        <f t="shared" si="0"/>
        <v>4900</v>
      </c>
      <c r="M62" s="55">
        <f t="shared" si="1"/>
        <v>5100</v>
      </c>
    </row>
    <row r="63" spans="3:9" ht="15">
      <c r="C63" s="112"/>
      <c r="H63" s="75"/>
      <c r="I63" s="75"/>
    </row>
    <row r="64" spans="8:9" ht="15">
      <c r="H64" s="75"/>
      <c r="I64" s="7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7" width="12.7109375" style="0" customWidth="1"/>
  </cols>
  <sheetData>
    <row r="1" ht="15">
      <c r="A1" s="84" t="s">
        <v>290</v>
      </c>
    </row>
    <row r="2" spans="1:7" ht="15"/>
    <row r="3" spans="1:7" ht="15">
      <c r="A3" s="72" t="s">
        <v>0</v>
      </c>
      <c r="B3" s="13"/>
      <c r="C3" s="13"/>
      <c r="D3" s="13"/>
      <c r="E3" s="13"/>
      <c r="F3" s="13"/>
      <c r="G3" s="13" t="s">
        <v>69</v>
      </c>
    </row>
    <row r="4" spans="1:7" ht="15">
      <c r="A4" s="14" t="s">
        <v>72</v>
      </c>
      <c r="B4" s="16" t="s">
        <v>69</v>
      </c>
      <c r="C4" s="16" t="s">
        <v>69</v>
      </c>
      <c r="D4" s="16" t="s">
        <v>69</v>
      </c>
      <c r="E4" s="16" t="s">
        <v>69</v>
      </c>
      <c r="F4" s="16" t="s">
        <v>69</v>
      </c>
      <c r="G4" s="16" t="s">
        <v>69</v>
      </c>
    </row>
    <row r="5" spans="1:7" ht="15">
      <c r="A5" s="17" t="s">
        <v>128</v>
      </c>
      <c r="B5" s="104" t="s">
        <v>125</v>
      </c>
      <c r="C5" s="7"/>
      <c r="D5" s="104" t="s">
        <v>126</v>
      </c>
      <c r="E5" s="7"/>
      <c r="F5" s="104" t="s">
        <v>127</v>
      </c>
      <c r="G5" s="7"/>
    </row>
    <row r="6" spans="1:7" ht="15">
      <c r="A6" s="17" t="s">
        <v>129</v>
      </c>
      <c r="B6" s="13" t="s">
        <v>69</v>
      </c>
      <c r="C6" s="13" t="s">
        <v>98</v>
      </c>
      <c r="D6" s="13" t="s">
        <v>69</v>
      </c>
      <c r="E6" s="13" t="s">
        <v>98</v>
      </c>
      <c r="F6" s="13" t="s">
        <v>69</v>
      </c>
      <c r="G6" s="13" t="s">
        <v>98</v>
      </c>
    </row>
    <row r="7" spans="1:7" ht="15">
      <c r="A7" s="5" t="s">
        <v>99</v>
      </c>
      <c r="B7" s="7" t="s">
        <v>100</v>
      </c>
      <c r="C7" s="7" t="s">
        <v>221</v>
      </c>
      <c r="D7" s="7" t="s">
        <v>100</v>
      </c>
      <c r="E7" s="7" t="s">
        <v>221</v>
      </c>
      <c r="F7" s="7" t="s">
        <v>100</v>
      </c>
      <c r="G7" s="7" t="s">
        <v>221</v>
      </c>
    </row>
    <row r="8" spans="1:7" ht="15">
      <c r="A8">
        <v>10</v>
      </c>
      <c r="B8" s="3">
        <v>5</v>
      </c>
      <c r="C8" s="174">
        <v>7.983267072216634E-05</v>
      </c>
      <c r="D8" s="3">
        <v>1</v>
      </c>
      <c r="E8" s="174">
        <v>3.201639239290517E-05</v>
      </c>
      <c r="F8" s="3">
        <v>4</v>
      </c>
      <c r="G8" s="174">
        <v>0.00012740070707392427</v>
      </c>
    </row>
    <row r="9" spans="1:7" ht="15">
      <c r="A9">
        <v>9</v>
      </c>
      <c r="B9" s="3">
        <v>817</v>
      </c>
      <c r="C9" s="174">
        <v>0.013124491066724146</v>
      </c>
      <c r="D9" s="3">
        <v>388</v>
      </c>
      <c r="E9" s="174">
        <v>0.01245437664084011</v>
      </c>
      <c r="F9" s="3">
        <v>429</v>
      </c>
      <c r="G9" s="174">
        <v>0.013791126540752301</v>
      </c>
    </row>
    <row r="10" spans="1:7" ht="15">
      <c r="A10">
        <v>8</v>
      </c>
      <c r="B10" s="2">
        <v>38467</v>
      </c>
      <c r="C10" s="174">
        <v>0.6273091600006386</v>
      </c>
      <c r="D10" s="2">
        <v>18704</v>
      </c>
      <c r="E10" s="174">
        <v>0.6112889799577383</v>
      </c>
      <c r="F10" s="2">
        <v>19763</v>
      </c>
      <c r="G10" s="174">
        <v>0.6432461700162436</v>
      </c>
    </row>
    <row r="11" spans="1:7" ht="15">
      <c r="A11">
        <v>7</v>
      </c>
      <c r="B11" s="2">
        <v>15490</v>
      </c>
      <c r="C11" s="174">
        <v>0.87463077389791</v>
      </c>
      <c r="D11" s="2">
        <v>7824</v>
      </c>
      <c r="E11" s="174">
        <v>0.8617852340398284</v>
      </c>
      <c r="F11" s="2">
        <v>7666</v>
      </c>
      <c r="G11" s="174">
        <v>0.8874096251234195</v>
      </c>
    </row>
    <row r="12" spans="1:7" ht="15">
      <c r="A12">
        <v>6</v>
      </c>
      <c r="B12" s="2">
        <v>2630</v>
      </c>
      <c r="C12" s="174">
        <v>0.9166227586977694</v>
      </c>
      <c r="D12" s="2">
        <v>1489</v>
      </c>
      <c r="E12" s="174">
        <v>0.9094576423128642</v>
      </c>
      <c r="F12" s="2">
        <v>1141</v>
      </c>
      <c r="G12" s="174">
        <v>0.9237506768162563</v>
      </c>
    </row>
    <row r="13" spans="1:7" ht="15">
      <c r="A13">
        <v>5</v>
      </c>
      <c r="B13" s="2">
        <v>1107</v>
      </c>
      <c r="C13" s="174">
        <v>0.9342977119956571</v>
      </c>
      <c r="D13" s="3">
        <v>601</v>
      </c>
      <c r="E13" s="174">
        <v>0.9286994941410002</v>
      </c>
      <c r="F13" s="3">
        <v>506</v>
      </c>
      <c r="G13" s="174">
        <v>0.9398668662611077</v>
      </c>
    </row>
    <row r="14" spans="1:7" ht="15">
      <c r="A14">
        <v>4</v>
      </c>
      <c r="B14" s="3">
        <v>616</v>
      </c>
      <c r="C14" s="174">
        <v>0.944133097028628</v>
      </c>
      <c r="D14" s="3">
        <v>365</v>
      </c>
      <c r="E14" s="174">
        <v>0.9403854773644106</v>
      </c>
      <c r="F14" s="3">
        <v>251</v>
      </c>
      <c r="G14" s="174">
        <v>0.9478612606299965</v>
      </c>
    </row>
    <row r="15" spans="1:7" ht="15">
      <c r="A15">
        <v>3</v>
      </c>
      <c r="B15" s="3">
        <v>537</v>
      </c>
      <c r="C15" s="174">
        <v>0.9527071258641887</v>
      </c>
      <c r="D15" s="3">
        <v>317</v>
      </c>
      <c r="E15" s="174">
        <v>0.9505346737529615</v>
      </c>
      <c r="F15" s="3">
        <v>220</v>
      </c>
      <c r="G15" s="174">
        <v>0.9548682995190624</v>
      </c>
    </row>
    <row r="16" spans="1:7" ht="15">
      <c r="A16">
        <v>2</v>
      </c>
      <c r="B16" s="3">
        <v>644</v>
      </c>
      <c r="C16" s="174">
        <v>0.9629895738532037</v>
      </c>
      <c r="D16" s="3">
        <v>385</v>
      </c>
      <c r="E16" s="174">
        <v>0.96286098482423</v>
      </c>
      <c r="F16" s="3">
        <v>259</v>
      </c>
      <c r="G16" s="174">
        <v>0.9631174953020989</v>
      </c>
    </row>
    <row r="17" spans="1:7" ht="15">
      <c r="A17" s="9">
        <v>1</v>
      </c>
      <c r="B17" s="44">
        <v>2318</v>
      </c>
      <c r="C17" s="174">
        <v>1</v>
      </c>
      <c r="D17" s="44">
        <v>1160</v>
      </c>
      <c r="E17" s="174">
        <v>1</v>
      </c>
      <c r="F17" s="44">
        <v>1158</v>
      </c>
      <c r="G17" s="174">
        <v>1</v>
      </c>
    </row>
    <row r="18" spans="1:7" ht="15">
      <c r="A18" s="91" t="s">
        <v>101</v>
      </c>
      <c r="B18" s="122">
        <v>62631</v>
      </c>
      <c r="C18" s="175"/>
      <c r="D18" s="122">
        <v>31234</v>
      </c>
      <c r="E18" s="175"/>
      <c r="F18" s="122">
        <v>31397</v>
      </c>
      <c r="G18" s="175"/>
    </row>
    <row r="19" spans="1:7" ht="15">
      <c r="A19" s="19" t="s">
        <v>102</v>
      </c>
      <c r="B19" s="20">
        <v>452565</v>
      </c>
      <c r="C19" s="190"/>
      <c r="D19" s="20">
        <v>224182</v>
      </c>
      <c r="E19" s="190"/>
      <c r="F19" s="20">
        <v>228383</v>
      </c>
      <c r="G19" s="190"/>
    </row>
    <row r="20" spans="1:7" ht="15">
      <c r="A20" s="9" t="s">
        <v>253</v>
      </c>
      <c r="B20" s="47">
        <v>7.225894525075442</v>
      </c>
      <c r="C20" s="44"/>
      <c r="D20" s="47">
        <v>7.177498879426266</v>
      </c>
      <c r="E20" s="44"/>
      <c r="F20" s="47">
        <v>7.274038920916011</v>
      </c>
      <c r="G20" s="44"/>
    </row>
    <row r="21" spans="2:7" ht="15">
      <c r="B21" s="3"/>
      <c r="C21" s="3"/>
      <c r="D21" s="3"/>
      <c r="E21" s="3"/>
      <c r="F21" s="3"/>
      <c r="G21" s="3"/>
    </row>
    <row r="24" ht="15">
      <c r="A24" s="84" t="s">
        <v>291</v>
      </c>
    </row>
    <row r="25" spans="1:7" ht="15"/>
    <row r="26" spans="1:7" ht="15">
      <c r="A26" s="72" t="s">
        <v>0</v>
      </c>
      <c r="B26" s="13"/>
      <c r="C26" s="13"/>
      <c r="D26" s="13"/>
      <c r="E26" s="13"/>
      <c r="F26" s="13"/>
      <c r="G26" s="13" t="s">
        <v>69</v>
      </c>
    </row>
    <row r="27" spans="1:7" ht="15">
      <c r="A27" s="14" t="s">
        <v>72</v>
      </c>
      <c r="B27" s="16" t="s">
        <v>69</v>
      </c>
      <c r="C27" s="16" t="s">
        <v>69</v>
      </c>
      <c r="D27" s="16" t="s">
        <v>69</v>
      </c>
      <c r="E27" s="16" t="s">
        <v>69</v>
      </c>
      <c r="F27" s="16" t="s">
        <v>69</v>
      </c>
      <c r="G27" s="16" t="s">
        <v>69</v>
      </c>
    </row>
    <row r="28" spans="1:7" ht="15">
      <c r="A28" s="17" t="s">
        <v>134</v>
      </c>
      <c r="B28" s="104" t="s">
        <v>125</v>
      </c>
      <c r="C28" s="7"/>
      <c r="D28" s="104" t="s">
        <v>126</v>
      </c>
      <c r="E28" s="7"/>
      <c r="F28" s="104" t="s">
        <v>127</v>
      </c>
      <c r="G28" s="7"/>
    </row>
    <row r="29" spans="1:7" ht="15">
      <c r="A29" s="17" t="s">
        <v>222</v>
      </c>
      <c r="B29" s="13" t="s">
        <v>69</v>
      </c>
      <c r="C29" s="13" t="s">
        <v>98</v>
      </c>
      <c r="D29" s="13" t="s">
        <v>69</v>
      </c>
      <c r="E29" s="13" t="s">
        <v>98</v>
      </c>
      <c r="F29" s="13" t="s">
        <v>69</v>
      </c>
      <c r="G29" s="13" t="s">
        <v>98</v>
      </c>
    </row>
    <row r="30" spans="1:7" ht="15">
      <c r="A30" s="5" t="s">
        <v>223</v>
      </c>
      <c r="B30" s="7" t="s">
        <v>100</v>
      </c>
      <c r="C30" s="7" t="s">
        <v>221</v>
      </c>
      <c r="D30" s="7" t="s">
        <v>100</v>
      </c>
      <c r="E30" s="7" t="s">
        <v>221</v>
      </c>
      <c r="F30" s="7" t="s">
        <v>100</v>
      </c>
      <c r="G30" s="7" t="s">
        <v>221</v>
      </c>
    </row>
    <row r="31" spans="1:7" ht="15">
      <c r="A31">
        <v>10</v>
      </c>
      <c r="B31" s="3">
        <v>5</v>
      </c>
      <c r="C31" s="176">
        <v>7.983267072216634E-05</v>
      </c>
      <c r="D31" s="3">
        <v>1</v>
      </c>
      <c r="E31" s="176">
        <v>3.201741747510646E-05</v>
      </c>
      <c r="F31" s="3">
        <v>4</v>
      </c>
      <c r="G31" s="176">
        <v>0.00012740070707392427</v>
      </c>
    </row>
    <row r="32" spans="1:7" ht="15">
      <c r="A32">
        <v>9</v>
      </c>
      <c r="B32" s="3">
        <v>257</v>
      </c>
      <c r="C32" s="176">
        <v>0.004183231945841516</v>
      </c>
      <c r="D32" s="3">
        <v>91</v>
      </c>
      <c r="E32" s="174">
        <v>0.002945602407709794</v>
      </c>
      <c r="F32" s="3">
        <v>166</v>
      </c>
      <c r="G32" s="176">
        <v>0.005414530050641781</v>
      </c>
    </row>
    <row r="33" spans="1:7" ht="15">
      <c r="A33">
        <v>8</v>
      </c>
      <c r="B33" s="2">
        <v>7826</v>
      </c>
      <c r="C33" s="176">
        <v>0.12913732816017626</v>
      </c>
      <c r="D33" s="2">
        <v>2950</v>
      </c>
      <c r="E33" s="174">
        <v>0.09739698395927385</v>
      </c>
      <c r="F33" s="2">
        <v>4876</v>
      </c>
      <c r="G33" s="176">
        <v>0.16071599197375547</v>
      </c>
    </row>
    <row r="34" spans="1:7" ht="15">
      <c r="A34">
        <v>7</v>
      </c>
      <c r="B34" s="2">
        <v>5982</v>
      </c>
      <c r="C34" s="176">
        <v>0.22464913541217607</v>
      </c>
      <c r="D34" s="2">
        <v>2609</v>
      </c>
      <c r="E34" s="174">
        <v>0.18093042615182658</v>
      </c>
      <c r="F34" s="2">
        <v>3373</v>
      </c>
      <c r="G34" s="176">
        <v>0.2681466382138421</v>
      </c>
    </row>
    <row r="35" spans="1:7" ht="15">
      <c r="A35">
        <v>6</v>
      </c>
      <c r="B35" s="2">
        <v>3926</v>
      </c>
      <c r="C35" s="176">
        <v>0.2873337484632211</v>
      </c>
      <c r="D35" s="2">
        <v>1815</v>
      </c>
      <c r="E35" s="174">
        <v>0.23904203886914482</v>
      </c>
      <c r="F35" s="2">
        <v>2111</v>
      </c>
      <c r="G35" s="176">
        <v>0.33538236137210564</v>
      </c>
    </row>
    <row r="36" spans="1:7" ht="15">
      <c r="A36">
        <v>5</v>
      </c>
      <c r="B36" s="2">
        <v>3569</v>
      </c>
      <c r="C36" s="176">
        <v>0.34431830882470343</v>
      </c>
      <c r="D36" s="2">
        <v>1638</v>
      </c>
      <c r="E36" s="174">
        <v>0.2914865686933692</v>
      </c>
      <c r="F36" s="2">
        <v>1931</v>
      </c>
      <c r="G36" s="176">
        <v>0.39688505271204255</v>
      </c>
    </row>
    <row r="37" spans="1:7" ht="15">
      <c r="A37">
        <v>4</v>
      </c>
      <c r="B37" s="2">
        <v>3611</v>
      </c>
      <c r="C37" s="176">
        <v>0.40197346362025194</v>
      </c>
      <c r="D37" s="2">
        <v>1738</v>
      </c>
      <c r="E37" s="174">
        <v>0.3471328402651042</v>
      </c>
      <c r="F37" s="2">
        <v>1873</v>
      </c>
      <c r="G37" s="176">
        <v>0.45654043379940756</v>
      </c>
    </row>
    <row r="38" spans="1:7" ht="15">
      <c r="A38">
        <v>3</v>
      </c>
      <c r="B38" s="2">
        <v>3821</v>
      </c>
      <c r="C38" s="176">
        <v>0.4629815905861315</v>
      </c>
      <c r="D38" s="2">
        <v>1893</v>
      </c>
      <c r="E38" s="174">
        <v>0.4077418115454807</v>
      </c>
      <c r="F38" s="2">
        <v>1928</v>
      </c>
      <c r="G38" s="176">
        <v>0.5179475746090391</v>
      </c>
    </row>
    <row r="39" spans="1:7" ht="15">
      <c r="A39">
        <v>2</v>
      </c>
      <c r="B39" s="2">
        <v>4682</v>
      </c>
      <c r="C39" s="176">
        <v>0.5377369034503681</v>
      </c>
      <c r="D39" s="2">
        <v>2405</v>
      </c>
      <c r="E39" s="174">
        <v>0.4847437005731118</v>
      </c>
      <c r="F39" s="2">
        <v>2277</v>
      </c>
      <c r="G39" s="176">
        <v>0.5904704271108705</v>
      </c>
    </row>
    <row r="40" spans="1:7" ht="15">
      <c r="A40">
        <v>1</v>
      </c>
      <c r="B40" s="2">
        <v>8306</v>
      </c>
      <c r="C40" s="176">
        <v>0.6703549360540307</v>
      </c>
      <c r="D40" s="2">
        <v>4439</v>
      </c>
      <c r="E40" s="174">
        <v>0.6268690167451093</v>
      </c>
      <c r="F40" s="2">
        <v>3867</v>
      </c>
      <c r="G40" s="176">
        <v>0.7136350606745867</v>
      </c>
    </row>
    <row r="41" spans="1:7" ht="15">
      <c r="A41" s="9">
        <v>0</v>
      </c>
      <c r="B41" s="108">
        <v>20646</v>
      </c>
      <c r="C41" s="177">
        <v>1</v>
      </c>
      <c r="D41" s="108">
        <v>11655</v>
      </c>
      <c r="E41" s="177">
        <v>1.000032017417475</v>
      </c>
      <c r="F41" s="108">
        <v>8991</v>
      </c>
      <c r="G41" s="178">
        <v>1</v>
      </c>
    </row>
    <row r="42" spans="1:7" ht="15">
      <c r="A42" s="91" t="s">
        <v>101</v>
      </c>
      <c r="B42" s="122">
        <v>62631</v>
      </c>
      <c r="C42" s="122"/>
      <c r="D42" s="122">
        <v>31234</v>
      </c>
      <c r="E42" s="122"/>
      <c r="F42" s="122">
        <v>31397</v>
      </c>
      <c r="G42" s="123"/>
    </row>
    <row r="43" spans="1:7" ht="15">
      <c r="A43" s="19" t="s">
        <v>254</v>
      </c>
      <c r="B43" s="20">
        <v>191823</v>
      </c>
      <c r="C43" s="20"/>
      <c r="D43" s="20">
        <v>83652</v>
      </c>
      <c r="E43" s="20"/>
      <c r="F43" s="20">
        <v>108171</v>
      </c>
      <c r="G43" s="45"/>
    </row>
    <row r="44" spans="1:7" ht="15">
      <c r="A44" s="9" t="s">
        <v>255</v>
      </c>
      <c r="B44" s="47">
        <v>3.062748479187623</v>
      </c>
      <c r="C44" s="47"/>
      <c r="D44" s="47">
        <v>2.6783210066276055</v>
      </c>
      <c r="E44" s="47"/>
      <c r="F44" s="47">
        <v>3.4452654712233652</v>
      </c>
      <c r="G44" s="44"/>
    </row>
    <row r="45" spans="2:7" ht="15">
      <c r="B45" s="3"/>
      <c r="C45" s="3"/>
      <c r="D45" s="3"/>
      <c r="E45" s="3"/>
      <c r="F45" s="3"/>
      <c r="G45" s="3"/>
    </row>
    <row r="46" spans="1:7" ht="15">
      <c r="A46" s="222" t="s">
        <v>308</v>
      </c>
      <c r="B46" s="213"/>
      <c r="C46" s="213"/>
      <c r="D46" s="213"/>
      <c r="E46" s="213"/>
      <c r="F46" s="213"/>
      <c r="G46" s="213"/>
    </row>
    <row r="47" spans="1:7" ht="15">
      <c r="A47" s="212"/>
      <c r="B47" s="213"/>
      <c r="C47" s="213"/>
      <c r="D47" s="213"/>
      <c r="E47" s="213"/>
      <c r="F47" s="213"/>
      <c r="G47" s="213"/>
    </row>
    <row r="48" spans="1:7" ht="15">
      <c r="A48" s="212"/>
      <c r="B48" s="213"/>
      <c r="C48" s="213"/>
      <c r="D48" s="213"/>
      <c r="E48" s="213"/>
      <c r="F48" s="213"/>
      <c r="G48" s="213"/>
    </row>
    <row r="49" spans="1:7" ht="15">
      <c r="A49" s="212"/>
      <c r="B49" s="213"/>
      <c r="C49" s="213"/>
      <c r="D49" s="213"/>
      <c r="E49" s="213"/>
      <c r="F49" s="213"/>
      <c r="G49" s="213"/>
    </row>
    <row r="50" spans="1:7" ht="15">
      <c r="A50" s="212"/>
      <c r="B50" s="213"/>
      <c r="C50" s="213"/>
      <c r="D50" s="213"/>
      <c r="E50" s="213"/>
      <c r="F50" s="213"/>
      <c r="G50" s="213"/>
    </row>
    <row r="52" ht="15">
      <c r="A52" s="84" t="s">
        <v>292</v>
      </c>
    </row>
    <row r="53" ht="15">
      <c r="B53" s="84" t="s">
        <v>281</v>
      </c>
    </row>
    <row r="54" spans="1:7" ht="15"/>
    <row r="55" spans="1:7" ht="15">
      <c r="A55" s="72" t="s">
        <v>0</v>
      </c>
      <c r="B55" s="13"/>
      <c r="C55" s="13"/>
      <c r="D55" s="13"/>
      <c r="E55" s="13"/>
      <c r="F55" s="13"/>
      <c r="G55" s="13" t="s">
        <v>69</v>
      </c>
    </row>
    <row r="56" spans="1:7" ht="15">
      <c r="A56" s="14" t="s">
        <v>72</v>
      </c>
      <c r="B56" s="16" t="s">
        <v>69</v>
      </c>
      <c r="C56" s="16" t="s">
        <v>69</v>
      </c>
      <c r="D56" s="16" t="s">
        <v>69</v>
      </c>
      <c r="E56" s="16" t="s">
        <v>69</v>
      </c>
      <c r="F56" s="16" t="s">
        <v>69</v>
      </c>
      <c r="G56" s="16" t="s">
        <v>69</v>
      </c>
    </row>
    <row r="57" spans="1:7" ht="15">
      <c r="A57" s="17" t="s">
        <v>134</v>
      </c>
      <c r="B57" s="104" t="s">
        <v>125</v>
      </c>
      <c r="C57" s="7"/>
      <c r="D57" s="104" t="s">
        <v>126</v>
      </c>
      <c r="E57" s="7"/>
      <c r="F57" s="104" t="s">
        <v>127</v>
      </c>
      <c r="G57" s="7"/>
    </row>
    <row r="58" spans="1:7" ht="15">
      <c r="A58" s="17" t="s">
        <v>222</v>
      </c>
      <c r="B58" s="13" t="s">
        <v>69</v>
      </c>
      <c r="C58" s="13" t="s">
        <v>98</v>
      </c>
      <c r="D58" s="13" t="s">
        <v>69</v>
      </c>
      <c r="E58" s="13" t="s">
        <v>98</v>
      </c>
      <c r="F58" s="13" t="s">
        <v>69</v>
      </c>
      <c r="G58" s="13" t="s">
        <v>98</v>
      </c>
    </row>
    <row r="59" spans="1:7" ht="15">
      <c r="A59" s="5" t="s">
        <v>224</v>
      </c>
      <c r="B59" s="7" t="s">
        <v>100</v>
      </c>
      <c r="C59" s="7" t="s">
        <v>221</v>
      </c>
      <c r="D59" s="7" t="s">
        <v>100</v>
      </c>
      <c r="E59" s="7" t="s">
        <v>221</v>
      </c>
      <c r="F59" s="7" t="s">
        <v>100</v>
      </c>
      <c r="G59" s="7" t="s">
        <v>221</v>
      </c>
    </row>
    <row r="60" spans="1:7" ht="15">
      <c r="A60">
        <v>10</v>
      </c>
      <c r="B60" s="3">
        <v>5</v>
      </c>
      <c r="C60" s="176">
        <v>7.983267072216634E-05</v>
      </c>
      <c r="D60" s="3">
        <v>1</v>
      </c>
      <c r="E60" s="174">
        <v>3.201639239290517E-05</v>
      </c>
      <c r="F60" s="3">
        <v>4</v>
      </c>
      <c r="G60" s="176">
        <v>0.00012740070707392427</v>
      </c>
    </row>
    <row r="61" spans="1:7" ht="15">
      <c r="A61">
        <v>9</v>
      </c>
      <c r="B61" s="3">
        <v>635</v>
      </c>
      <c r="C61" s="176">
        <v>0.010218581852437292</v>
      </c>
      <c r="D61" s="3">
        <v>277</v>
      </c>
      <c r="E61" s="174">
        <v>0.008900557085227637</v>
      </c>
      <c r="F61" s="3">
        <v>358</v>
      </c>
      <c r="G61" s="176">
        <v>0.011529763990190145</v>
      </c>
    </row>
    <row r="62" spans="1:7" ht="15">
      <c r="A62">
        <v>8</v>
      </c>
      <c r="B62" s="2">
        <v>24820</v>
      </c>
      <c r="C62" s="176">
        <v>0.406507959317271</v>
      </c>
      <c r="D62" s="2">
        <v>11324</v>
      </c>
      <c r="E62" s="174">
        <v>0.37145418454248574</v>
      </c>
      <c r="F62" s="2">
        <v>13496</v>
      </c>
      <c r="G62" s="176">
        <v>0.4413797496576106</v>
      </c>
    </row>
    <row r="63" spans="1:7" ht="15">
      <c r="A63">
        <v>7</v>
      </c>
      <c r="B63" s="2">
        <v>13232</v>
      </c>
      <c r="C63" s="176">
        <v>0.617777139116412</v>
      </c>
      <c r="D63" s="2">
        <v>6453</v>
      </c>
      <c r="E63" s="174">
        <v>0.5780559646539027</v>
      </c>
      <c r="F63" s="2">
        <v>6779</v>
      </c>
      <c r="G63" s="176">
        <v>0.6572920979711437</v>
      </c>
    </row>
    <row r="64" spans="1:7" ht="15">
      <c r="A64">
        <v>6</v>
      </c>
      <c r="B64" s="2">
        <v>5392</v>
      </c>
      <c r="C64" s="176">
        <v>0.7038686912231962</v>
      </c>
      <c r="D64" s="2">
        <v>2825</v>
      </c>
      <c r="E64" s="174">
        <v>0.6685022731638599</v>
      </c>
      <c r="F64" s="2">
        <v>2567</v>
      </c>
      <c r="G64" s="176">
        <v>0.7390515017358347</v>
      </c>
    </row>
    <row r="65" spans="1:7" ht="15">
      <c r="A65">
        <v>5</v>
      </c>
      <c r="B65" s="2">
        <v>3803</v>
      </c>
      <c r="C65" s="176">
        <v>0.7645894205744759</v>
      </c>
      <c r="D65" s="2">
        <v>2091</v>
      </c>
      <c r="E65" s="174">
        <v>0.7354485496574246</v>
      </c>
      <c r="F65" s="2">
        <v>1712</v>
      </c>
      <c r="G65" s="176">
        <v>0.7935790043634742</v>
      </c>
    </row>
    <row r="66" spans="1:7" ht="15">
      <c r="A66">
        <v>4</v>
      </c>
      <c r="B66" s="2">
        <v>3042</v>
      </c>
      <c r="C66" s="176">
        <v>0.813159617441842</v>
      </c>
      <c r="D66" s="2">
        <v>1687</v>
      </c>
      <c r="E66" s="174">
        <v>0.7894602036242556</v>
      </c>
      <c r="F66" s="2">
        <v>1355</v>
      </c>
      <c r="G66" s="176">
        <v>0.836735993884766</v>
      </c>
    </row>
    <row r="67" spans="1:7" ht="15">
      <c r="A67">
        <v>3</v>
      </c>
      <c r="B67" s="2">
        <v>2708</v>
      </c>
      <c r="C67" s="176">
        <v>0.8563969919049672</v>
      </c>
      <c r="D67" s="2">
        <v>1556</v>
      </c>
      <c r="E67" s="174">
        <v>0.8392777101876161</v>
      </c>
      <c r="F67" s="2">
        <v>1152</v>
      </c>
      <c r="G67" s="176">
        <v>0.8734273975220562</v>
      </c>
    </row>
    <row r="68" spans="1:7" ht="15">
      <c r="A68">
        <v>2</v>
      </c>
      <c r="B68" s="2">
        <v>2418</v>
      </c>
      <c r="C68" s="176">
        <v>0.8950040714662069</v>
      </c>
      <c r="D68" s="2">
        <v>1417</v>
      </c>
      <c r="E68" s="174">
        <v>0.8846449382083627</v>
      </c>
      <c r="F68" s="2">
        <v>1001</v>
      </c>
      <c r="G68" s="176">
        <v>0.9053094244673058</v>
      </c>
    </row>
    <row r="69" spans="1:7" ht="15">
      <c r="A69">
        <v>1</v>
      </c>
      <c r="B69" s="2">
        <v>3751</v>
      </c>
      <c r="C69" s="176">
        <v>0.954894541041976</v>
      </c>
      <c r="D69" s="2">
        <v>1897</v>
      </c>
      <c r="E69" s="174">
        <v>0.9453800345777038</v>
      </c>
      <c r="F69" s="2">
        <v>1854</v>
      </c>
      <c r="G69" s="176">
        <v>0.9643596521960697</v>
      </c>
    </row>
    <row r="70" spans="1:7" ht="15">
      <c r="A70" s="9">
        <v>0</v>
      </c>
      <c r="B70" s="108">
        <v>2825</v>
      </c>
      <c r="C70" s="177">
        <v>1</v>
      </c>
      <c r="D70" s="108">
        <v>1706</v>
      </c>
      <c r="E70" s="177">
        <v>1</v>
      </c>
      <c r="F70" s="108">
        <v>1119</v>
      </c>
      <c r="G70" s="177">
        <v>1</v>
      </c>
    </row>
    <row r="71" spans="1:7" ht="15">
      <c r="A71" s="91" t="s">
        <v>101</v>
      </c>
      <c r="B71" s="154">
        <v>62631</v>
      </c>
      <c r="C71" s="122"/>
      <c r="D71" s="122">
        <v>31234</v>
      </c>
      <c r="E71" s="122"/>
      <c r="F71" s="122">
        <v>31397</v>
      </c>
      <c r="G71" s="122"/>
    </row>
    <row r="72" spans="1:7" ht="15">
      <c r="A72" s="19" t="s">
        <v>256</v>
      </c>
      <c r="B72" s="154">
        <v>377195</v>
      </c>
      <c r="C72" s="20"/>
      <c r="D72" s="20">
        <v>181818</v>
      </c>
      <c r="E72" s="20"/>
      <c r="F72" s="20">
        <v>195377</v>
      </c>
      <c r="G72" s="20"/>
    </row>
    <row r="73" spans="1:7" ht="15">
      <c r="A73" s="9" t="s">
        <v>255</v>
      </c>
      <c r="B73" s="203">
        <v>6.022496846609506</v>
      </c>
      <c r="C73" s="47"/>
      <c r="D73" s="47">
        <v>5.821156432093232</v>
      </c>
      <c r="E73" s="47"/>
      <c r="F73" s="47">
        <v>6.222791986495525</v>
      </c>
      <c r="G73" s="47"/>
    </row>
    <row r="74" spans="1:7" ht="15">
      <c r="A74" s="19"/>
      <c r="B74" s="45"/>
      <c r="C74" s="45"/>
      <c r="D74" s="45"/>
      <c r="E74" s="45"/>
      <c r="F74" s="45"/>
      <c r="G74" s="45"/>
    </row>
    <row r="75" spans="1:7" ht="15">
      <c r="A75" s="19"/>
      <c r="B75" s="45"/>
      <c r="C75" s="45"/>
      <c r="D75" s="45"/>
      <c r="E75" s="45"/>
      <c r="F75" s="45"/>
      <c r="G75" s="45"/>
    </row>
    <row r="76" spans="1:7" ht="15">
      <c r="A76" s="19"/>
      <c r="B76" s="45"/>
      <c r="C76" s="45"/>
      <c r="D76" s="45"/>
      <c r="E76" s="45"/>
      <c r="F76" s="45"/>
      <c r="G76" s="45"/>
    </row>
    <row r="77" ht="15">
      <c r="A77" s="84" t="s">
        <v>293</v>
      </c>
    </row>
    <row r="78" ht="15">
      <c r="B78" s="84" t="s">
        <v>294</v>
      </c>
    </row>
    <row r="79" spans="1:7" ht="15"/>
    <row r="80" spans="1:7" ht="15">
      <c r="A80" s="72" t="s">
        <v>0</v>
      </c>
      <c r="B80" s="13"/>
      <c r="C80" s="13"/>
      <c r="D80" s="13"/>
      <c r="E80" s="13"/>
      <c r="F80" s="13"/>
      <c r="G80" s="13" t="s">
        <v>69</v>
      </c>
    </row>
    <row r="81" spans="1:7" ht="15">
      <c r="A81" s="14" t="s">
        <v>72</v>
      </c>
      <c r="B81" s="16" t="s">
        <v>69</v>
      </c>
      <c r="C81" s="16" t="s">
        <v>69</v>
      </c>
      <c r="D81" s="16" t="s">
        <v>69</v>
      </c>
      <c r="E81" s="16" t="s">
        <v>69</v>
      </c>
      <c r="F81" s="16" t="s">
        <v>69</v>
      </c>
      <c r="G81" s="16" t="s">
        <v>69</v>
      </c>
    </row>
    <row r="82" spans="1:7" ht="15">
      <c r="A82" s="17" t="s">
        <v>134</v>
      </c>
      <c r="B82" s="104" t="s">
        <v>125</v>
      </c>
      <c r="C82" s="7"/>
      <c r="D82" s="104" t="s">
        <v>126</v>
      </c>
      <c r="E82" s="7"/>
      <c r="F82" s="104" t="s">
        <v>127</v>
      </c>
      <c r="G82" s="7"/>
    </row>
    <row r="83" spans="1:7" ht="15">
      <c r="A83" s="17" t="s">
        <v>222</v>
      </c>
      <c r="B83" s="13" t="s">
        <v>69</v>
      </c>
      <c r="C83" s="13" t="s">
        <v>98</v>
      </c>
      <c r="D83" s="13" t="s">
        <v>69</v>
      </c>
      <c r="E83" s="13" t="s">
        <v>98</v>
      </c>
      <c r="F83" s="13" t="s">
        <v>69</v>
      </c>
      <c r="G83" s="13" t="s">
        <v>98</v>
      </c>
    </row>
    <row r="84" spans="1:7" ht="15">
      <c r="A84" s="5" t="s">
        <v>225</v>
      </c>
      <c r="B84" s="7" t="s">
        <v>100</v>
      </c>
      <c r="C84" s="7" t="s">
        <v>221</v>
      </c>
      <c r="D84" s="7" t="s">
        <v>100</v>
      </c>
      <c r="E84" s="7" t="s">
        <v>221</v>
      </c>
      <c r="F84" s="7" t="s">
        <v>100</v>
      </c>
      <c r="G84" s="7" t="s">
        <v>221</v>
      </c>
    </row>
    <row r="85" spans="1:7" ht="15">
      <c r="A85">
        <v>10</v>
      </c>
      <c r="B85" s="3">
        <v>5</v>
      </c>
      <c r="C85" s="176">
        <v>7.983267072216634E-05</v>
      </c>
      <c r="D85" s="3">
        <v>1</v>
      </c>
      <c r="E85" s="176">
        <v>3.201639239290517E-05</v>
      </c>
      <c r="F85" s="3">
        <v>4</v>
      </c>
      <c r="G85" s="176">
        <v>0.00012740070707392427</v>
      </c>
    </row>
    <row r="86" spans="1:7" ht="15">
      <c r="A86">
        <v>9</v>
      </c>
      <c r="B86" s="3">
        <v>769</v>
      </c>
      <c r="C86" s="176">
        <v>0.01235809742779135</v>
      </c>
      <c r="D86" s="3">
        <v>354</v>
      </c>
      <c r="E86" s="176">
        <v>0.011365819299481335</v>
      </c>
      <c r="F86" s="3">
        <v>415</v>
      </c>
      <c r="G86" s="176">
        <v>0.013345224065993566</v>
      </c>
    </row>
    <row r="87" spans="1:7" ht="15">
      <c r="A87">
        <v>8</v>
      </c>
      <c r="B87" s="2">
        <v>35472</v>
      </c>
      <c r="C87" s="176">
        <v>0.5787229965991282</v>
      </c>
      <c r="D87" s="2">
        <v>17066</v>
      </c>
      <c r="E87" s="176">
        <v>0.557757571876801</v>
      </c>
      <c r="F87" s="2">
        <v>18406</v>
      </c>
      <c r="G87" s="176">
        <v>0.599579577666656</v>
      </c>
    </row>
    <row r="88" spans="1:7" ht="15">
      <c r="A88">
        <v>7</v>
      </c>
      <c r="B88" s="2">
        <v>15327</v>
      </c>
      <c r="C88" s="176">
        <v>0.823442065430857</v>
      </c>
      <c r="D88" s="2">
        <v>7793</v>
      </c>
      <c r="E88" s="176">
        <v>0.8072613177947109</v>
      </c>
      <c r="F88" s="2">
        <v>7534</v>
      </c>
      <c r="G88" s="176">
        <v>0.8395388094403924</v>
      </c>
    </row>
    <row r="89" spans="1:7" ht="15">
      <c r="A89">
        <v>6</v>
      </c>
      <c r="B89" s="2">
        <v>3258</v>
      </c>
      <c r="C89" s="176">
        <v>0.8754610336734205</v>
      </c>
      <c r="D89" s="2">
        <v>1815</v>
      </c>
      <c r="E89" s="176">
        <v>0.8653710699878338</v>
      </c>
      <c r="F89" s="2">
        <v>1443</v>
      </c>
      <c r="G89" s="176">
        <v>0.8854986145173106</v>
      </c>
    </row>
    <row r="90" spans="1:7" ht="15">
      <c r="A90">
        <v>5</v>
      </c>
      <c r="B90" s="2">
        <v>1587</v>
      </c>
      <c r="C90" s="176">
        <v>0.9007999233606361</v>
      </c>
      <c r="D90" s="2">
        <v>855</v>
      </c>
      <c r="E90" s="176">
        <v>0.8927450854837677</v>
      </c>
      <c r="F90" s="3">
        <v>732</v>
      </c>
      <c r="G90" s="176">
        <v>0.9088129439118388</v>
      </c>
    </row>
    <row r="91" spans="1:7" ht="15">
      <c r="A91">
        <v>4</v>
      </c>
      <c r="B91" s="2">
        <v>1032</v>
      </c>
      <c r="C91" s="176">
        <v>0.9172773865976912</v>
      </c>
      <c r="D91" s="3">
        <v>581</v>
      </c>
      <c r="E91" s="176">
        <v>0.9113466094640456</v>
      </c>
      <c r="F91" s="3">
        <v>451</v>
      </c>
      <c r="G91" s="176">
        <v>0.9231773736344236</v>
      </c>
    </row>
    <row r="92" spans="1:7" ht="15">
      <c r="A92">
        <v>3</v>
      </c>
      <c r="B92" s="3">
        <v>797</v>
      </c>
      <c r="C92" s="176">
        <v>0.9300027143108045</v>
      </c>
      <c r="D92" s="3">
        <v>489</v>
      </c>
      <c r="E92" s="176">
        <v>0.9270026253441762</v>
      </c>
      <c r="F92" s="3">
        <v>308</v>
      </c>
      <c r="G92" s="176">
        <v>0.9329872280791158</v>
      </c>
    </row>
    <row r="93" spans="1:7" ht="15">
      <c r="A93">
        <v>2</v>
      </c>
      <c r="B93" s="3">
        <v>870</v>
      </c>
      <c r="C93" s="176">
        <v>0.9438935990164615</v>
      </c>
      <c r="D93" s="3">
        <v>479</v>
      </c>
      <c r="E93" s="176">
        <v>0.9423384773003778</v>
      </c>
      <c r="F93" s="3">
        <v>391</v>
      </c>
      <c r="G93" s="176">
        <v>0.945440647195592</v>
      </c>
    </row>
    <row r="94" spans="1:7" ht="15">
      <c r="A94">
        <v>1</v>
      </c>
      <c r="B94" s="3">
        <v>2280</v>
      </c>
      <c r="C94" s="176">
        <v>0.9802972968657694</v>
      </c>
      <c r="D94" s="3">
        <v>1121</v>
      </c>
      <c r="E94" s="176">
        <v>0.9782288531728245</v>
      </c>
      <c r="F94" s="3">
        <v>1159</v>
      </c>
      <c r="G94" s="176">
        <v>0.9823550020702615</v>
      </c>
    </row>
    <row r="95" spans="1:7" ht="15">
      <c r="A95" s="9">
        <v>0</v>
      </c>
      <c r="B95" s="108">
        <v>1234</v>
      </c>
      <c r="C95" s="177">
        <v>1</v>
      </c>
      <c r="D95" s="44">
        <v>680</v>
      </c>
      <c r="E95" s="177">
        <v>1</v>
      </c>
      <c r="F95" s="44">
        <v>554</v>
      </c>
      <c r="G95" s="177">
        <v>1</v>
      </c>
    </row>
    <row r="96" spans="1:7" ht="15">
      <c r="A96" s="91" t="s">
        <v>101</v>
      </c>
      <c r="B96" s="122">
        <v>62631</v>
      </c>
      <c r="C96" s="123"/>
      <c r="D96" s="122">
        <v>31234</v>
      </c>
      <c r="E96" s="123"/>
      <c r="F96" s="122">
        <v>31397</v>
      </c>
      <c r="G96" s="123"/>
    </row>
    <row r="97" spans="1:7" ht="15">
      <c r="A97" s="19" t="s">
        <v>257</v>
      </c>
      <c r="B97" s="20">
        <v>436058</v>
      </c>
      <c r="C97" s="45"/>
      <c r="D97" s="20">
        <v>215310</v>
      </c>
      <c r="E97" s="45"/>
      <c r="F97" s="20">
        <v>220748</v>
      </c>
      <c r="G97" s="45"/>
    </row>
    <row r="98" spans="1:7" ht="15">
      <c r="A98" s="9" t="s">
        <v>255</v>
      </c>
      <c r="B98" s="47">
        <v>6.962334945953282</v>
      </c>
      <c r="C98" s="44"/>
      <c r="D98" s="47">
        <v>6.893449446116412</v>
      </c>
      <c r="E98" s="44"/>
      <c r="F98" s="47">
        <v>7.030862821288658</v>
      </c>
      <c r="G98" s="44"/>
    </row>
    <row r="99" spans="2:7" ht="15">
      <c r="B99" s="3"/>
      <c r="C99" s="3"/>
      <c r="D99" s="3"/>
      <c r="E99" s="3"/>
      <c r="F99" s="3"/>
      <c r="G99" s="3"/>
    </row>
    <row r="100" spans="1:7" ht="15">
      <c r="A100" s="92" t="s">
        <v>308</v>
      </c>
      <c r="B100" s="215"/>
      <c r="C100" s="215"/>
      <c r="D100" s="215"/>
      <c r="E100" s="215"/>
      <c r="F100" s="215"/>
      <c r="G100" s="3"/>
    </row>
    <row r="101" spans="1:7" ht="15">
      <c r="A101" s="214"/>
      <c r="B101" s="215"/>
      <c r="C101" s="215"/>
      <c r="D101" s="215"/>
      <c r="E101" s="215"/>
      <c r="F101" s="215"/>
      <c r="G101" s="3"/>
    </row>
    <row r="102" spans="1:7" ht="15">
      <c r="A102" s="214"/>
      <c r="B102" s="215"/>
      <c r="C102" s="215"/>
      <c r="D102" s="215"/>
      <c r="E102" s="215"/>
      <c r="F102" s="215"/>
      <c r="G102" s="3"/>
    </row>
    <row r="103" spans="1:7" ht="15">
      <c r="A103" s="214" t="s">
        <v>306</v>
      </c>
      <c r="B103" s="215"/>
      <c r="C103" s="215"/>
      <c r="D103" s="215"/>
      <c r="E103" s="215"/>
      <c r="F103" s="215"/>
      <c r="G103" s="3"/>
    </row>
    <row r="104" spans="1:7" ht="15">
      <c r="A104" s="92" t="s">
        <v>307</v>
      </c>
      <c r="B104" s="215"/>
      <c r="C104" s="215"/>
      <c r="D104" s="215"/>
      <c r="E104" s="215"/>
      <c r="F104" s="215"/>
      <c r="G104" s="3"/>
    </row>
    <row r="105" spans="1:7" ht="15">
      <c r="A105" s="216"/>
      <c r="B105" s="215"/>
      <c r="C105" s="215"/>
      <c r="D105" s="215"/>
      <c r="E105" s="215"/>
      <c r="F105" s="215"/>
      <c r="G105" s="3"/>
    </row>
  </sheetData>
  <sheetProtection/>
  <printOptions/>
  <pageMargins left="0.75" right="0.75" top="1" bottom="1" header="0.5" footer="0.5"/>
  <pageSetup fitToHeight="2" horizontalDpi="600" verticalDpi="600" orientation="portrait" paperSize="9" scale="89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6" width="10.421875" style="0" customWidth="1"/>
  </cols>
  <sheetData>
    <row r="1" ht="15">
      <c r="A1" s="84" t="s">
        <v>309</v>
      </c>
    </row>
    <row r="2" ht="15">
      <c r="A2" s="84" t="s">
        <v>316</v>
      </c>
    </row>
    <row r="4" spans="1:6" ht="15">
      <c r="A4" s="18"/>
      <c r="B4" s="18">
        <v>1996</v>
      </c>
      <c r="C4" s="18">
        <v>1997</v>
      </c>
      <c r="D4" s="18">
        <v>1998</v>
      </c>
      <c r="E4" s="18">
        <v>1999</v>
      </c>
      <c r="F4" s="18">
        <v>2000</v>
      </c>
    </row>
    <row r="5" spans="1:6" ht="15">
      <c r="A5" t="s">
        <v>130</v>
      </c>
      <c r="B5" s="86">
        <v>27206</v>
      </c>
      <c r="C5" s="86">
        <v>30461</v>
      </c>
      <c r="D5" s="86">
        <v>29084</v>
      </c>
      <c r="E5" s="86">
        <v>29539</v>
      </c>
      <c r="F5" s="154">
        <v>41571</v>
      </c>
    </row>
    <row r="6" spans="1:6" ht="15">
      <c r="A6" t="s">
        <v>226</v>
      </c>
      <c r="B6" s="117">
        <v>0.028</v>
      </c>
      <c r="C6" s="117">
        <v>0.032</v>
      </c>
      <c r="D6" s="117">
        <v>0.032</v>
      </c>
      <c r="E6" s="117">
        <v>0.033</v>
      </c>
      <c r="F6" s="225">
        <v>0.045</v>
      </c>
    </row>
    <row r="7" spans="1:5" ht="15">
      <c r="A7" t="s">
        <v>227</v>
      </c>
      <c r="B7" s="179"/>
      <c r="C7" s="179"/>
      <c r="D7" s="179"/>
      <c r="E7" s="179"/>
    </row>
    <row r="9" spans="1:6" ht="15">
      <c r="A9" t="s">
        <v>132</v>
      </c>
      <c r="B9" s="86">
        <v>14434</v>
      </c>
      <c r="C9" s="86">
        <v>15085</v>
      </c>
      <c r="D9" s="118">
        <v>14729</v>
      </c>
      <c r="E9" s="118">
        <v>15911</v>
      </c>
      <c r="F9" s="154">
        <v>20438</v>
      </c>
    </row>
    <row r="10" spans="1:6" ht="15">
      <c r="A10" s="9" t="s">
        <v>133</v>
      </c>
      <c r="B10" s="119">
        <v>0.53</v>
      </c>
      <c r="C10" s="119">
        <v>0.5</v>
      </c>
      <c r="D10" s="120">
        <v>0.50642965204236</v>
      </c>
      <c r="E10" s="120">
        <v>0.54</v>
      </c>
      <c r="F10" s="226">
        <v>0.49</v>
      </c>
    </row>
    <row r="11" spans="2:5" ht="15">
      <c r="B11" s="121"/>
      <c r="C11" s="121"/>
      <c r="D11" s="121"/>
      <c r="E11" s="121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7" width="9.140625" style="2" customWidth="1"/>
    <col min="8" max="8" width="9.140625" style="3" customWidth="1"/>
  </cols>
  <sheetData>
    <row r="1" ht="15">
      <c r="A1" s="1" t="s">
        <v>317</v>
      </c>
    </row>
    <row r="3" spans="1:8" s="4" customFormat="1" ht="12">
      <c r="A3" s="11" t="s">
        <v>0</v>
      </c>
      <c r="B3" s="12"/>
      <c r="C3" s="12"/>
      <c r="D3" s="12"/>
      <c r="E3" s="12"/>
      <c r="H3" s="13"/>
    </row>
    <row r="4" spans="1:7" s="4" customFormat="1" ht="12">
      <c r="A4" s="14"/>
      <c r="B4" s="15"/>
      <c r="C4" s="15"/>
      <c r="D4" s="15"/>
      <c r="E4" s="14"/>
      <c r="F4" s="14"/>
      <c r="G4" s="16" t="s">
        <v>1</v>
      </c>
    </row>
    <row r="5" spans="1:7" s="4" customFormat="1" ht="12">
      <c r="A5" s="17"/>
      <c r="B5" s="12"/>
      <c r="C5" s="12"/>
      <c r="D5" s="12"/>
      <c r="E5" s="17"/>
      <c r="F5" s="17"/>
      <c r="G5" s="13" t="s">
        <v>2</v>
      </c>
    </row>
    <row r="6" spans="1:7" s="4" customFormat="1" ht="12">
      <c r="A6" s="5" t="s">
        <v>3</v>
      </c>
      <c r="B6" s="6">
        <v>1996</v>
      </c>
      <c r="C6" s="6">
        <v>1997</v>
      </c>
      <c r="D6" s="6">
        <v>1998</v>
      </c>
      <c r="E6" s="5">
        <v>1999</v>
      </c>
      <c r="F6" s="5">
        <v>2000</v>
      </c>
      <c r="G6" s="7" t="s">
        <v>295</v>
      </c>
    </row>
    <row r="7" spans="1:8" ht="15">
      <c r="A7" t="s">
        <v>4</v>
      </c>
      <c r="B7" s="2">
        <v>23</v>
      </c>
      <c r="C7" s="2">
        <v>12</v>
      </c>
      <c r="D7" s="2">
        <v>15</v>
      </c>
      <c r="E7" s="30">
        <v>9</v>
      </c>
      <c r="F7" s="154">
        <v>3</v>
      </c>
      <c r="G7" s="8">
        <f>(F7-E7)/E7</f>
        <v>-0.6666666666666666</v>
      </c>
      <c r="H7"/>
    </row>
    <row r="8" spans="1:8" ht="15">
      <c r="A8" t="s">
        <v>5</v>
      </c>
      <c r="B8" s="2">
        <v>34441</v>
      </c>
      <c r="C8" s="2">
        <v>34989</v>
      </c>
      <c r="D8" s="2">
        <v>34160</v>
      </c>
      <c r="E8" s="30">
        <v>33551</v>
      </c>
      <c r="F8" s="154">
        <v>27234</v>
      </c>
      <c r="G8" s="8">
        <f aca="true" t="shared" si="0" ref="G8:G48">(F8-E8)/E8</f>
        <v>-0.18828052815117285</v>
      </c>
      <c r="H8"/>
    </row>
    <row r="9" spans="1:8" ht="15">
      <c r="A9" t="s">
        <v>6</v>
      </c>
      <c r="B9" s="2">
        <v>5098</v>
      </c>
      <c r="C9" s="2">
        <v>4840</v>
      </c>
      <c r="D9" s="2">
        <v>4619</v>
      </c>
      <c r="E9" s="30">
        <v>4244</v>
      </c>
      <c r="F9" s="154">
        <v>397</v>
      </c>
      <c r="G9" s="8">
        <f t="shared" si="0"/>
        <v>-0.9064561734213007</v>
      </c>
      <c r="H9"/>
    </row>
    <row r="10" spans="1:8" ht="15">
      <c r="A10" t="s">
        <v>7</v>
      </c>
      <c r="B10" s="2">
        <v>41</v>
      </c>
      <c r="C10" s="2">
        <v>45</v>
      </c>
      <c r="D10" s="2">
        <v>54</v>
      </c>
      <c r="E10" s="30">
        <v>50</v>
      </c>
      <c r="F10" s="154">
        <v>2</v>
      </c>
      <c r="G10" s="8">
        <f t="shared" si="0"/>
        <v>-0.96</v>
      </c>
      <c r="H10"/>
    </row>
    <row r="11" spans="1:8" ht="15">
      <c r="A11" t="s">
        <v>8</v>
      </c>
      <c r="B11" s="2">
        <v>144</v>
      </c>
      <c r="C11" s="2">
        <v>168</v>
      </c>
      <c r="D11" s="2">
        <v>148</v>
      </c>
      <c r="E11" s="30">
        <v>138</v>
      </c>
      <c r="F11" s="154">
        <v>18</v>
      </c>
      <c r="G11" s="8">
        <f t="shared" si="0"/>
        <v>-0.8695652173913043</v>
      </c>
      <c r="H11"/>
    </row>
    <row r="12" spans="1:8" ht="15">
      <c r="A12" t="s">
        <v>9</v>
      </c>
      <c r="B12" s="2">
        <v>2240</v>
      </c>
      <c r="C12" s="2">
        <v>2078</v>
      </c>
      <c r="D12" s="2">
        <v>1962</v>
      </c>
      <c r="E12" s="30">
        <v>1891</v>
      </c>
      <c r="F12" s="154">
        <v>329</v>
      </c>
      <c r="G12" s="8">
        <f t="shared" si="0"/>
        <v>-0.8260179799048123</v>
      </c>
      <c r="H12"/>
    </row>
    <row r="13" spans="1:8" ht="15">
      <c r="A13" t="s">
        <v>10</v>
      </c>
      <c r="B13" s="2">
        <v>218</v>
      </c>
      <c r="C13" s="2">
        <v>188</v>
      </c>
      <c r="D13" s="2">
        <v>201</v>
      </c>
      <c r="E13" s="30">
        <v>200</v>
      </c>
      <c r="F13" s="154">
        <v>63</v>
      </c>
      <c r="G13" s="8">
        <f t="shared" si="0"/>
        <v>-0.685</v>
      </c>
      <c r="H13"/>
    </row>
    <row r="14" spans="1:8" ht="15">
      <c r="A14" t="s">
        <v>11</v>
      </c>
      <c r="B14" s="2">
        <v>425</v>
      </c>
      <c r="C14" s="2">
        <v>382</v>
      </c>
      <c r="D14" s="2">
        <v>355</v>
      </c>
      <c r="E14" s="30">
        <v>360</v>
      </c>
      <c r="F14" s="154">
        <v>23</v>
      </c>
      <c r="G14" s="8">
        <f t="shared" si="0"/>
        <v>-0.9361111111111111</v>
      </c>
      <c r="H14"/>
    </row>
    <row r="15" spans="1:8" ht="15">
      <c r="A15" t="s">
        <v>12</v>
      </c>
      <c r="B15" s="2">
        <v>17</v>
      </c>
      <c r="C15" s="2">
        <v>22</v>
      </c>
      <c r="D15" s="2">
        <v>19</v>
      </c>
      <c r="E15" s="30">
        <v>16</v>
      </c>
      <c r="F15" s="154">
        <v>5</v>
      </c>
      <c r="G15" s="8">
        <f t="shared" si="0"/>
        <v>-0.6875</v>
      </c>
      <c r="H15"/>
    </row>
    <row r="16" spans="1:8" ht="15">
      <c r="A16" t="s">
        <v>13</v>
      </c>
      <c r="B16" s="2">
        <v>723</v>
      </c>
      <c r="C16" s="2">
        <v>788</v>
      </c>
      <c r="D16" s="2">
        <v>874</v>
      </c>
      <c r="E16" s="30">
        <v>804</v>
      </c>
      <c r="F16" s="154">
        <v>173</v>
      </c>
      <c r="G16" s="8">
        <f t="shared" si="0"/>
        <v>-0.7848258706467661</v>
      </c>
      <c r="H16"/>
    </row>
    <row r="17" spans="5:8" ht="15">
      <c r="E17" s="30"/>
      <c r="F17" s="223"/>
      <c r="G17" s="8"/>
      <c r="H17"/>
    </row>
    <row r="18" spans="1:8" ht="15">
      <c r="A18" t="s">
        <v>14</v>
      </c>
      <c r="B18" s="2">
        <v>3123</v>
      </c>
      <c r="C18" s="2">
        <v>3145</v>
      </c>
      <c r="D18" s="2">
        <v>2841</v>
      </c>
      <c r="E18" s="30">
        <v>2773</v>
      </c>
      <c r="F18" s="154">
        <v>501</v>
      </c>
      <c r="G18" s="8">
        <f t="shared" si="0"/>
        <v>-0.8193292463036422</v>
      </c>
      <c r="H18"/>
    </row>
    <row r="19" spans="1:8" ht="15">
      <c r="A19" t="s">
        <v>15</v>
      </c>
      <c r="B19" s="2">
        <v>20375</v>
      </c>
      <c r="C19" s="2">
        <v>20469</v>
      </c>
      <c r="D19" s="2">
        <v>20221</v>
      </c>
      <c r="E19" s="30">
        <v>20038</v>
      </c>
      <c r="F19" s="154">
        <v>732</v>
      </c>
      <c r="G19" s="8">
        <f t="shared" si="0"/>
        <v>-0.9634694081245633</v>
      </c>
      <c r="H19"/>
    </row>
    <row r="20" spans="5:8" ht="15">
      <c r="E20" s="30"/>
      <c r="F20" s="223"/>
      <c r="G20" s="8"/>
      <c r="H20"/>
    </row>
    <row r="21" spans="1:8" ht="15">
      <c r="A21" t="s">
        <v>16</v>
      </c>
      <c r="B21" s="2">
        <v>11979</v>
      </c>
      <c r="C21" s="2">
        <v>11921</v>
      </c>
      <c r="D21" s="2">
        <v>11347</v>
      </c>
      <c r="E21" s="30">
        <v>10729</v>
      </c>
      <c r="F21" s="154">
        <v>626</v>
      </c>
      <c r="G21" s="8">
        <f t="shared" si="0"/>
        <v>-0.9416534625780595</v>
      </c>
      <c r="H21"/>
    </row>
    <row r="22" spans="1:8" ht="15">
      <c r="A22" t="s">
        <v>17</v>
      </c>
      <c r="B22" s="2">
        <v>11880</v>
      </c>
      <c r="C22" s="2">
        <v>11876</v>
      </c>
      <c r="D22" s="2">
        <v>11072</v>
      </c>
      <c r="E22" s="30">
        <v>10489</v>
      </c>
      <c r="F22" s="154">
        <v>2624</v>
      </c>
      <c r="G22" s="8">
        <f t="shared" si="0"/>
        <v>-0.7498331585470492</v>
      </c>
      <c r="H22"/>
    </row>
    <row r="23" spans="1:8" ht="15">
      <c r="A23" t="s">
        <v>18</v>
      </c>
      <c r="B23" s="2">
        <v>35</v>
      </c>
      <c r="C23" s="2">
        <v>44</v>
      </c>
      <c r="D23" s="2">
        <v>52</v>
      </c>
      <c r="E23" s="30">
        <v>51</v>
      </c>
      <c r="F23" s="2" t="s">
        <v>45</v>
      </c>
      <c r="G23" s="23" t="s">
        <v>45</v>
      </c>
      <c r="H23"/>
    </row>
    <row r="24" spans="1:8" ht="15">
      <c r="A24" t="s">
        <v>19</v>
      </c>
      <c r="B24" s="2">
        <v>2124</v>
      </c>
      <c r="C24" s="2">
        <v>2519</v>
      </c>
      <c r="D24" s="2">
        <v>2774</v>
      </c>
      <c r="E24" s="30">
        <v>3118</v>
      </c>
      <c r="F24" s="154">
        <v>409</v>
      </c>
      <c r="G24" s="8">
        <f t="shared" si="0"/>
        <v>-0.8688261706221937</v>
      </c>
      <c r="H24"/>
    </row>
    <row r="25" spans="1:8" ht="15">
      <c r="A25" t="s">
        <v>20</v>
      </c>
      <c r="B25" s="2">
        <v>12225</v>
      </c>
      <c r="C25" s="2">
        <v>11680</v>
      </c>
      <c r="D25" s="2">
        <v>11449</v>
      </c>
      <c r="E25" s="30">
        <v>10560</v>
      </c>
      <c r="F25" s="154">
        <v>457</v>
      </c>
      <c r="G25" s="8">
        <f t="shared" si="0"/>
        <v>-0.9567234848484848</v>
      </c>
      <c r="H25"/>
    </row>
    <row r="26" spans="5:8" ht="15">
      <c r="E26" s="30"/>
      <c r="F26" s="223"/>
      <c r="G26" s="8"/>
      <c r="H26"/>
    </row>
    <row r="27" spans="1:8" ht="15">
      <c r="A27" t="s">
        <v>21</v>
      </c>
      <c r="B27" s="2">
        <v>432</v>
      </c>
      <c r="C27" s="2">
        <v>506</v>
      </c>
      <c r="D27" s="2">
        <v>399</v>
      </c>
      <c r="E27" s="30">
        <v>454</v>
      </c>
      <c r="F27" s="154">
        <v>71</v>
      </c>
      <c r="G27" s="8">
        <f>(F27-E27)/E27</f>
        <v>-0.8436123348017621</v>
      </c>
      <c r="H27"/>
    </row>
    <row r="28" spans="1:8" ht="15">
      <c r="A28" t="s">
        <v>22</v>
      </c>
      <c r="B28" s="2">
        <v>2091</v>
      </c>
      <c r="C28" s="2">
        <v>1813</v>
      </c>
      <c r="D28" s="2">
        <v>1700</v>
      </c>
      <c r="E28" s="30">
        <v>1488</v>
      </c>
      <c r="F28" s="154">
        <v>199</v>
      </c>
      <c r="G28" s="8">
        <f t="shared" si="0"/>
        <v>-0.866263440860215</v>
      </c>
      <c r="H28"/>
    </row>
    <row r="29" spans="1:8" ht="15">
      <c r="A29" t="s">
        <v>23</v>
      </c>
      <c r="B29" s="2">
        <v>9375</v>
      </c>
      <c r="C29" s="2">
        <v>9005</v>
      </c>
      <c r="D29" s="2">
        <v>8437</v>
      </c>
      <c r="E29" s="30">
        <v>7911</v>
      </c>
      <c r="F29" s="154">
        <v>503</v>
      </c>
      <c r="G29" s="8">
        <f t="shared" si="0"/>
        <v>-0.9364176463152573</v>
      </c>
      <c r="H29"/>
    </row>
    <row r="30" spans="1:8" ht="15">
      <c r="A30" t="s">
        <v>24</v>
      </c>
      <c r="B30" s="2">
        <v>7436</v>
      </c>
      <c r="C30" s="2">
        <v>7560</v>
      </c>
      <c r="D30" s="2">
        <v>7377</v>
      </c>
      <c r="E30" s="30">
        <v>7319</v>
      </c>
      <c r="F30" s="154">
        <v>393</v>
      </c>
      <c r="G30" s="8">
        <f t="shared" si="0"/>
        <v>-0.9463041399098238</v>
      </c>
      <c r="H30"/>
    </row>
    <row r="31" spans="1:8" ht="15">
      <c r="A31" t="s">
        <v>25</v>
      </c>
      <c r="B31" s="2">
        <v>7941</v>
      </c>
      <c r="C31" s="2">
        <v>8209</v>
      </c>
      <c r="D31" s="2">
        <v>7811</v>
      </c>
      <c r="E31" s="30">
        <v>7900</v>
      </c>
      <c r="F31" s="154">
        <v>518</v>
      </c>
      <c r="G31" s="8">
        <f t="shared" si="0"/>
        <v>-0.9344303797468354</v>
      </c>
      <c r="H31"/>
    </row>
    <row r="32" spans="1:8" ht="15">
      <c r="A32" t="s">
        <v>37</v>
      </c>
      <c r="B32" s="2">
        <v>1187</v>
      </c>
      <c r="C32" s="2">
        <v>1280</v>
      </c>
      <c r="D32" s="2">
        <v>1343</v>
      </c>
      <c r="E32" s="30">
        <v>1351</v>
      </c>
      <c r="F32" s="154">
        <v>111</v>
      </c>
      <c r="G32" s="8">
        <f>(F32-E32)/E32</f>
        <v>-0.9178386380458919</v>
      </c>
      <c r="H32"/>
    </row>
    <row r="33" spans="5:8" ht="15">
      <c r="E33" s="30"/>
      <c r="F33" s="223"/>
      <c r="G33" s="8"/>
      <c r="H33"/>
    </row>
    <row r="34" spans="1:8" ht="15">
      <c r="A34" t="s">
        <v>26</v>
      </c>
      <c r="B34" s="2">
        <v>4037</v>
      </c>
      <c r="C34" s="2">
        <v>4159</v>
      </c>
      <c r="D34" s="2">
        <v>4576</v>
      </c>
      <c r="E34" s="30">
        <v>4873</v>
      </c>
      <c r="F34" s="154">
        <v>2245</v>
      </c>
      <c r="G34" s="8">
        <f t="shared" si="0"/>
        <v>-0.539298173609686</v>
      </c>
      <c r="H34"/>
    </row>
    <row r="35" spans="1:8" ht="15">
      <c r="A35" t="s">
        <v>27</v>
      </c>
      <c r="B35" s="2">
        <v>2428</v>
      </c>
      <c r="C35" s="2">
        <v>2857</v>
      </c>
      <c r="D35" s="2">
        <v>3010</v>
      </c>
      <c r="E35" s="30">
        <v>3065</v>
      </c>
      <c r="F35" s="154">
        <v>191</v>
      </c>
      <c r="G35" s="8">
        <f t="shared" si="0"/>
        <v>-0.9376835236541599</v>
      </c>
      <c r="H35"/>
    </row>
    <row r="36" spans="1:8" ht="15">
      <c r="A36" t="s">
        <v>28</v>
      </c>
      <c r="B36" s="2">
        <v>2094</v>
      </c>
      <c r="C36" s="2">
        <v>2290</v>
      </c>
      <c r="D36" s="2">
        <v>2418</v>
      </c>
      <c r="E36" s="30">
        <v>2423</v>
      </c>
      <c r="F36" s="154">
        <v>195</v>
      </c>
      <c r="G36" s="8">
        <f t="shared" si="0"/>
        <v>-0.9195212546430045</v>
      </c>
      <c r="H36"/>
    </row>
    <row r="37" spans="1:8" ht="15">
      <c r="A37" t="s">
        <v>29</v>
      </c>
      <c r="B37" s="2">
        <v>576</v>
      </c>
      <c r="C37" s="2">
        <v>700</v>
      </c>
      <c r="D37" s="2">
        <v>720</v>
      </c>
      <c r="E37" s="30">
        <v>712</v>
      </c>
      <c r="F37" s="154">
        <v>23</v>
      </c>
      <c r="G37" s="8">
        <f t="shared" si="0"/>
        <v>-0.9676966292134831</v>
      </c>
      <c r="H37"/>
    </row>
    <row r="38" spans="1:8" ht="15">
      <c r="A38" t="s">
        <v>30</v>
      </c>
      <c r="B38" s="2">
        <v>3651</v>
      </c>
      <c r="C38" s="2">
        <v>3910</v>
      </c>
      <c r="D38" s="2">
        <v>4289</v>
      </c>
      <c r="E38" s="30">
        <v>4482</v>
      </c>
      <c r="F38" s="154">
        <v>347</v>
      </c>
      <c r="G38" s="8">
        <f t="shared" si="0"/>
        <v>-0.9225792057117358</v>
      </c>
      <c r="H38"/>
    </row>
    <row r="39" spans="1:8" ht="15">
      <c r="A39" t="s">
        <v>31</v>
      </c>
      <c r="B39" s="2">
        <v>3983</v>
      </c>
      <c r="C39" s="2">
        <v>4220</v>
      </c>
      <c r="D39" s="2">
        <v>3946</v>
      </c>
      <c r="E39" s="30">
        <v>3715</v>
      </c>
      <c r="F39" s="154">
        <v>2742</v>
      </c>
      <c r="G39" s="8">
        <f t="shared" si="0"/>
        <v>-0.26191117092866756</v>
      </c>
      <c r="H39"/>
    </row>
    <row r="40" spans="1:8" ht="15">
      <c r="A40" t="s">
        <v>32</v>
      </c>
      <c r="B40" s="2">
        <v>1161</v>
      </c>
      <c r="C40" s="2">
        <v>1106</v>
      </c>
      <c r="D40" s="2">
        <v>951</v>
      </c>
      <c r="E40" s="30">
        <v>964</v>
      </c>
      <c r="F40" s="154">
        <v>194</v>
      </c>
      <c r="G40" s="8">
        <f>(F40-E40)/E40</f>
        <v>-0.7987551867219918</v>
      </c>
      <c r="H40"/>
    </row>
    <row r="41" spans="5:8" ht="15">
      <c r="E41" s="30"/>
      <c r="F41" s="223"/>
      <c r="G41" s="8"/>
      <c r="H41"/>
    </row>
    <row r="42" spans="1:8" ht="15">
      <c r="A42" t="s">
        <v>33</v>
      </c>
      <c r="B42" s="2">
        <v>6796</v>
      </c>
      <c r="C42" s="2">
        <v>7400</v>
      </c>
      <c r="D42" s="2">
        <v>7271</v>
      </c>
      <c r="E42" s="30">
        <v>7377</v>
      </c>
      <c r="F42" s="154">
        <v>3941</v>
      </c>
      <c r="G42" s="8">
        <f t="shared" si="0"/>
        <v>-0.4657719940355158</v>
      </c>
      <c r="H42"/>
    </row>
    <row r="43" spans="1:8" ht="15">
      <c r="A43" t="s">
        <v>34</v>
      </c>
      <c r="B43" s="2">
        <v>772</v>
      </c>
      <c r="C43" s="2">
        <v>1061</v>
      </c>
      <c r="D43" s="2">
        <v>1108</v>
      </c>
      <c r="E43" s="30">
        <v>1263</v>
      </c>
      <c r="F43" s="154">
        <v>19</v>
      </c>
      <c r="G43" s="8">
        <f t="shared" si="0"/>
        <v>-0.9849564528899446</v>
      </c>
      <c r="H43"/>
    </row>
    <row r="44" spans="1:8" ht="15">
      <c r="A44" t="s">
        <v>35</v>
      </c>
      <c r="B44" s="2">
        <v>2429</v>
      </c>
      <c r="C44" s="2">
        <v>2519</v>
      </c>
      <c r="D44" s="2">
        <v>2668</v>
      </c>
      <c r="E44" s="30">
        <v>2922</v>
      </c>
      <c r="F44" s="154">
        <v>200</v>
      </c>
      <c r="G44" s="8">
        <f t="shared" si="0"/>
        <v>-0.9315537303216974</v>
      </c>
      <c r="H44"/>
    </row>
    <row r="45" spans="5:8" ht="15">
      <c r="E45" s="30"/>
      <c r="F45" s="223"/>
      <c r="G45" s="8"/>
      <c r="H45"/>
    </row>
    <row r="46" spans="1:8" ht="15">
      <c r="A46" t="s">
        <v>36</v>
      </c>
      <c r="B46" s="2">
        <v>3189</v>
      </c>
      <c r="C46" s="2">
        <v>3472</v>
      </c>
      <c r="D46" s="2">
        <v>3620</v>
      </c>
      <c r="E46" s="30">
        <v>3668</v>
      </c>
      <c r="F46" s="154">
        <v>624</v>
      </c>
      <c r="G46" s="8">
        <f t="shared" si="0"/>
        <v>-0.8298800436205016</v>
      </c>
      <c r="H46"/>
    </row>
    <row r="47" spans="1:8" ht="15">
      <c r="A47" s="9"/>
      <c r="B47" s="108"/>
      <c r="C47" s="108"/>
      <c r="D47" s="108"/>
      <c r="E47" s="20"/>
      <c r="F47" s="20"/>
      <c r="G47" s="8"/>
      <c r="H47"/>
    </row>
    <row r="48" spans="1:8" ht="15">
      <c r="A48" s="9" t="s">
        <v>38</v>
      </c>
      <c r="B48" s="21">
        <v>164689</v>
      </c>
      <c r="C48" s="21">
        <v>167233</v>
      </c>
      <c r="D48" s="21">
        <f>SUM(D7:D46)</f>
        <v>163807</v>
      </c>
      <c r="E48" s="21">
        <f>SUM(E7:E46)</f>
        <v>160908</v>
      </c>
      <c r="F48" s="21">
        <f>SUM(F7:F46)</f>
        <v>46112</v>
      </c>
      <c r="G48" s="10">
        <f t="shared" si="0"/>
        <v>-0.713426305715067</v>
      </c>
      <c r="H48"/>
    </row>
    <row r="49" spans="7:8" ht="15">
      <c r="G49" s="8"/>
      <c r="H49"/>
    </row>
    <row r="50" spans="1:8" ht="15">
      <c r="A50" t="s">
        <v>39</v>
      </c>
      <c r="B50" s="2" t="s">
        <v>45</v>
      </c>
      <c r="C50" s="2">
        <v>1</v>
      </c>
      <c r="D50" s="2">
        <v>2</v>
      </c>
      <c r="E50" s="22" t="s">
        <v>45</v>
      </c>
      <c r="F50" s="22">
        <v>24</v>
      </c>
      <c r="G50" s="22" t="s">
        <v>45</v>
      </c>
      <c r="H50"/>
    </row>
    <row r="51" spans="1:8" ht="15">
      <c r="A51" t="s">
        <v>41</v>
      </c>
      <c r="B51" s="2">
        <v>3</v>
      </c>
      <c r="C51" s="2">
        <v>2</v>
      </c>
      <c r="D51" s="2">
        <v>1</v>
      </c>
      <c r="E51" s="22" t="s">
        <v>45</v>
      </c>
      <c r="F51" s="22">
        <v>53</v>
      </c>
      <c r="G51" s="22" t="s">
        <v>45</v>
      </c>
      <c r="H51"/>
    </row>
    <row r="52" spans="1:8" ht="15">
      <c r="A52" t="s">
        <v>42</v>
      </c>
      <c r="B52" s="2">
        <v>6</v>
      </c>
      <c r="C52" s="2">
        <v>16</v>
      </c>
      <c r="D52" s="2">
        <v>5</v>
      </c>
      <c r="E52" s="22">
        <v>1</v>
      </c>
      <c r="F52" s="22">
        <v>2</v>
      </c>
      <c r="G52" s="8">
        <f>(F52-E52)/E52</f>
        <v>1</v>
      </c>
      <c r="H52"/>
    </row>
    <row r="53" spans="1:8" ht="15">
      <c r="A53" t="s">
        <v>43</v>
      </c>
      <c r="B53" s="2">
        <v>3</v>
      </c>
      <c r="C53" s="2">
        <v>5</v>
      </c>
      <c r="D53" s="2">
        <v>2</v>
      </c>
      <c r="E53" s="22" t="s">
        <v>45</v>
      </c>
      <c r="F53" s="22">
        <v>3</v>
      </c>
      <c r="G53" s="23" t="s">
        <v>45</v>
      </c>
      <c r="H53"/>
    </row>
    <row r="54" spans="1:8" ht="15">
      <c r="A54" s="19"/>
      <c r="B54" s="20"/>
      <c r="C54" s="20"/>
      <c r="D54" s="20"/>
      <c r="E54" s="22"/>
      <c r="F54" s="22"/>
      <c r="G54" s="8"/>
      <c r="H54"/>
    </row>
    <row r="55" spans="1:8" ht="15">
      <c r="A55" s="18" t="s">
        <v>44</v>
      </c>
      <c r="B55" s="21">
        <v>164701</v>
      </c>
      <c r="C55" s="21">
        <v>167257</v>
      </c>
      <c r="D55" s="21">
        <f>D48+(SUM(D50:D53))</f>
        <v>163817</v>
      </c>
      <c r="E55" s="21">
        <f>E48+(SUM(E50:E53))</f>
        <v>160909</v>
      </c>
      <c r="F55" s="21">
        <f>SUM(F48:F53)</f>
        <v>46194</v>
      </c>
      <c r="G55" s="10">
        <f>(F55-E55)/E55</f>
        <v>-0.7129184818748485</v>
      </c>
      <c r="H55"/>
    </row>
    <row r="56" ht="15">
      <c r="A56" t="s">
        <v>318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 Murphy</dc:creator>
  <cp:keywords/>
  <dc:description/>
  <cp:lastModifiedBy>Peter Di Mambro</cp:lastModifiedBy>
  <cp:lastPrinted>2002-01-21T12:34:10Z</cp:lastPrinted>
  <dcterms:created xsi:type="dcterms:W3CDTF">1999-11-29T14:14:51Z</dcterms:created>
  <dcterms:modified xsi:type="dcterms:W3CDTF">2013-09-09T07:09:17Z</dcterms:modified>
  <cp:category/>
  <cp:version/>
  <cp:contentType/>
  <cp:contentStatus/>
</cp:coreProperties>
</file>