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drawings/drawing4.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charts/chart2.xml" ContentType="application/vnd.openxmlformats-officedocument.drawingml.chart+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Qualifications\NPA PC Passport\Workbooks and solutions\Spreadsheets\Spreadsheets solutions\Level 6\"/>
    </mc:Choice>
  </mc:AlternateContent>
  <bookViews>
    <workbookView xWindow="0" yWindow="0" windowWidth="24000" windowHeight="9585" firstSheet="1" activeTab="6"/>
  </bookViews>
  <sheets>
    <sheet name="L6 O1 Task 1 Ans" sheetId="2" r:id="rId1"/>
    <sheet name="L6 O1 Task 2 Ans" sheetId="3" r:id="rId2"/>
    <sheet name="L6 O2 Task 1 Ans" sheetId="4" r:id="rId3"/>
    <sheet name="L6 O2 Task 2 Ans" sheetId="5" r:id="rId4"/>
    <sheet name="L6 O2 Task 3 Ans" sheetId="6" r:id="rId5"/>
    <sheet name="L6 O3 Task 1 Ans" sheetId="7" r:id="rId6"/>
    <sheet name="L6 O3 Task 2 Ans" sheetId="8" r:id="rId7"/>
    <sheet name="Sheet1" sheetId="1" r:id="rId8"/>
  </sheets>
  <definedNames>
    <definedName name="_______Top10">'L6 O2 Task 2 Ans'!$B$4:$B$13</definedName>
    <definedName name="______Top10">'L6 O2 Task 2 Ans'!$B$4:$B$13</definedName>
    <definedName name="_____Top10">'L6 O2 Task 2 Ans'!$B$4:$B$13</definedName>
    <definedName name="____Top10">'L6 O2 Task 2 Ans'!$B$4:$B$13</definedName>
    <definedName name="___Top10">'L6 O2 Task 2 Ans'!$B$4:$B$13</definedName>
    <definedName name="__Top10">'L6 O2 Task 2 Ans'!$B$4:$B$13</definedName>
    <definedName name="_Top10">'L6 O2 Task 2 Ans'!$B$4:$B$13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0" i="8" l="1"/>
  <c r="C20" i="8"/>
  <c r="D20" i="8"/>
  <c r="E20" i="8"/>
  <c r="F20" i="8"/>
  <c r="G20" i="8"/>
  <c r="H20" i="8"/>
  <c r="I20" i="8"/>
  <c r="J20" i="8"/>
  <c r="B7" i="7"/>
  <c r="C7" i="7"/>
  <c r="C8" i="7" s="1"/>
  <c r="D7" i="7"/>
  <c r="D8" i="7" s="1"/>
  <c r="E7" i="7"/>
  <c r="E8" i="7" s="1"/>
  <c r="F7" i="7"/>
  <c r="F8" i="7" s="1"/>
  <c r="B8" i="7"/>
  <c r="I7" i="7" s="1"/>
  <c r="C6" i="6"/>
  <c r="C9" i="6" s="1"/>
  <c r="C7" i="6"/>
  <c r="C8" i="6"/>
  <c r="A4" i="5"/>
  <c r="K4" i="5"/>
  <c r="L4" i="5" s="1"/>
  <c r="A5" i="5"/>
  <c r="K5" i="5"/>
  <c r="L5" i="5" s="1"/>
  <c r="A6" i="5"/>
  <c r="A7" i="5"/>
  <c r="K7" i="5"/>
  <c r="K8" i="5" s="1"/>
  <c r="A8" i="5"/>
  <c r="A9" i="5"/>
  <c r="A10" i="5"/>
  <c r="K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01" i="5"/>
  <c r="A102" i="5"/>
  <c r="A103" i="5"/>
  <c r="A104" i="5"/>
  <c r="A105" i="5"/>
  <c r="A106" i="5"/>
  <c r="A107" i="5"/>
  <c r="A108" i="5"/>
  <c r="A109" i="5"/>
  <c r="A110" i="5"/>
  <c r="A111" i="5"/>
  <c r="A112" i="5"/>
  <c r="A113" i="5"/>
  <c r="A114" i="5"/>
  <c r="A115" i="5"/>
  <c r="A116" i="5"/>
  <c r="A117" i="5"/>
  <c r="A118" i="5"/>
  <c r="A119" i="5"/>
  <c r="A120" i="5"/>
  <c r="A121" i="5"/>
  <c r="A122" i="5"/>
  <c r="A123" i="5"/>
  <c r="A124" i="5"/>
  <c r="A125" i="5"/>
  <c r="A126" i="5"/>
  <c r="A127" i="5"/>
  <c r="A128" i="5"/>
  <c r="A129" i="5"/>
  <c r="A130" i="5"/>
  <c r="A131" i="5"/>
  <c r="A132" i="5"/>
  <c r="A133" i="5"/>
  <c r="A134" i="5"/>
  <c r="A135" i="5"/>
  <c r="A136" i="5"/>
  <c r="A137" i="5"/>
  <c r="A138" i="5"/>
  <c r="A139" i="5"/>
  <c r="A140" i="5"/>
  <c r="A141" i="5"/>
  <c r="A142" i="5"/>
  <c r="A143" i="5"/>
  <c r="A144" i="5"/>
  <c r="A145" i="5"/>
  <c r="A146" i="5"/>
  <c r="A147" i="5"/>
  <c r="A148" i="5"/>
  <c r="A149" i="5"/>
  <c r="A150" i="5"/>
  <c r="A151" i="5"/>
  <c r="A152" i="5"/>
  <c r="A153" i="5"/>
  <c r="A154" i="5"/>
  <c r="A155" i="5"/>
  <c r="A156" i="5"/>
  <c r="A157" i="5"/>
  <c r="A158" i="5"/>
  <c r="A159" i="5"/>
  <c r="A160" i="5"/>
  <c r="A161" i="5"/>
  <c r="A162" i="5"/>
  <c r="A163" i="5"/>
  <c r="A164" i="5"/>
  <c r="A165" i="5"/>
  <c r="A166" i="5"/>
  <c r="A167" i="5"/>
  <c r="A168" i="5"/>
  <c r="A169" i="5"/>
  <c r="A170" i="5"/>
  <c r="A171" i="5"/>
  <c r="A172" i="5"/>
  <c r="A173" i="5"/>
  <c r="A174" i="5"/>
  <c r="A175" i="5"/>
  <c r="A176" i="5"/>
  <c r="A177" i="5"/>
  <c r="A178" i="5"/>
  <c r="A179" i="5"/>
  <c r="A180" i="5"/>
  <c r="A181" i="5"/>
  <c r="A182" i="5"/>
  <c r="A183" i="5"/>
  <c r="A184" i="5"/>
  <c r="A185" i="5"/>
  <c r="A186" i="5"/>
  <c r="A187" i="5"/>
  <c r="A188" i="5"/>
  <c r="A189" i="5"/>
  <c r="A190" i="5"/>
  <c r="A191" i="5"/>
  <c r="A192" i="5"/>
  <c r="A193" i="5"/>
  <c r="A194" i="5"/>
  <c r="A195" i="5"/>
  <c r="A196" i="5"/>
  <c r="A197" i="5"/>
  <c r="A198" i="5"/>
  <c r="A199" i="5"/>
  <c r="A200" i="5"/>
  <c r="A201" i="5"/>
  <c r="A202" i="5"/>
  <c r="A203" i="5"/>
  <c r="A204" i="5"/>
  <c r="A205" i="5"/>
  <c r="A206" i="5"/>
  <c r="A207" i="5"/>
  <c r="A208" i="5"/>
  <c r="A209" i="5"/>
  <c r="A210" i="5"/>
  <c r="A211" i="5"/>
  <c r="A212" i="5"/>
  <c r="A213" i="5"/>
  <c r="A214" i="5"/>
  <c r="A215" i="5"/>
  <c r="A216" i="5"/>
  <c r="A217" i="5"/>
  <c r="A218" i="5"/>
  <c r="A219" i="5"/>
  <c r="A220" i="5"/>
  <c r="A221" i="5"/>
  <c r="A222" i="5"/>
  <c r="A223" i="5"/>
  <c r="A224" i="5"/>
  <c r="A225" i="5"/>
  <c r="A226" i="5"/>
  <c r="A227" i="5"/>
  <c r="A228" i="5"/>
  <c r="A229" i="5"/>
  <c r="A230" i="5"/>
  <c r="A231" i="5"/>
  <c r="A232" i="5"/>
  <c r="A233" i="5"/>
  <c r="A234" i="5"/>
  <c r="A235" i="5"/>
  <c r="A236" i="5"/>
  <c r="A237" i="5"/>
  <c r="A238" i="5"/>
  <c r="A239" i="5"/>
  <c r="A240" i="5"/>
  <c r="A241" i="5"/>
  <c r="A242" i="5"/>
  <c r="A243" i="5"/>
  <c r="A244" i="5"/>
  <c r="A245" i="5"/>
  <c r="A246" i="5"/>
  <c r="A247" i="5"/>
  <c r="A248" i="5"/>
  <c r="A249" i="5"/>
  <c r="A250" i="5"/>
  <c r="A251" i="5"/>
  <c r="A252" i="5"/>
  <c r="A253" i="5"/>
  <c r="A254" i="5"/>
  <c r="A255" i="5"/>
  <c r="A256" i="5"/>
  <c r="A257" i="5"/>
  <c r="A258" i="5"/>
  <c r="A259" i="5"/>
  <c r="A260" i="5"/>
  <c r="A261" i="5"/>
  <c r="A262" i="5"/>
  <c r="A263" i="5"/>
  <c r="A264" i="5"/>
  <c r="A265" i="5"/>
  <c r="A266" i="5"/>
  <c r="A267" i="5"/>
  <c r="A268" i="5"/>
  <c r="A269" i="5"/>
  <c r="A270" i="5"/>
  <c r="A271" i="5"/>
  <c r="A272" i="5"/>
  <c r="A273" i="5"/>
  <c r="A274" i="5"/>
  <c r="A275" i="5"/>
  <c r="A276" i="5"/>
  <c r="A277" i="5"/>
  <c r="A278" i="5"/>
  <c r="A279" i="5"/>
  <c r="A280" i="5"/>
  <c r="A281" i="5"/>
  <c r="A282" i="5"/>
  <c r="A283" i="5"/>
  <c r="A284" i="5"/>
  <c r="A285" i="5"/>
  <c r="A286" i="5"/>
  <c r="A287" i="5"/>
  <c r="C4" i="4"/>
  <c r="L4" i="4"/>
  <c r="M4" i="4"/>
  <c r="C5" i="4"/>
  <c r="C136" i="4" s="1"/>
  <c r="L5" i="4"/>
  <c r="M5" i="4"/>
  <c r="C6" i="4"/>
  <c r="L6" i="4"/>
  <c r="M6" i="4"/>
  <c r="C7" i="4"/>
  <c r="L7" i="4"/>
  <c r="M7" i="4"/>
  <c r="C8" i="4"/>
  <c r="C9" i="4"/>
  <c r="C10" i="4"/>
  <c r="C11" i="4"/>
  <c r="C12" i="4"/>
  <c r="C13" i="4"/>
  <c r="C14" i="4"/>
  <c r="C15" i="4"/>
  <c r="C16" i="4"/>
  <c r="C17" i="4"/>
  <c r="C18" i="4"/>
  <c r="C19" i="4"/>
  <c r="C20" i="4"/>
  <c r="C21" i="4"/>
  <c r="C22" i="4"/>
  <c r="C23" i="4"/>
  <c r="C24" i="4"/>
  <c r="C25" i="4"/>
  <c r="C26" i="4"/>
  <c r="C27" i="4"/>
  <c r="C28" i="4"/>
  <c r="C29" i="4"/>
  <c r="C30" i="4"/>
  <c r="C31" i="4"/>
  <c r="C32" i="4"/>
  <c r="C33" i="4"/>
  <c r="C34" i="4"/>
  <c r="C35" i="4"/>
  <c r="C36" i="4"/>
  <c r="C37" i="4"/>
  <c r="C38" i="4"/>
  <c r="C39" i="4"/>
  <c r="C40" i="4"/>
  <c r="C41" i="4"/>
  <c r="C42" i="4"/>
  <c r="C43" i="4"/>
  <c r="C44" i="4"/>
  <c r="C45" i="4"/>
  <c r="C46" i="4"/>
  <c r="C47" i="4"/>
  <c r="C48" i="4"/>
  <c r="C49" i="4"/>
  <c r="C50" i="4"/>
  <c r="C51" i="4"/>
  <c r="C52" i="4"/>
  <c r="C53" i="4"/>
  <c r="C54" i="4"/>
  <c r="C55" i="4"/>
  <c r="C56" i="4"/>
  <c r="C57" i="4"/>
  <c r="C58" i="4"/>
  <c r="C59" i="4"/>
  <c r="C60" i="4"/>
  <c r="C61" i="4"/>
  <c r="C62" i="4"/>
  <c r="C63" i="4"/>
  <c r="C64" i="4"/>
  <c r="C65" i="4"/>
  <c r="C66" i="4"/>
  <c r="C67" i="4"/>
  <c r="C68" i="4"/>
  <c r="C69" i="4"/>
  <c r="C70" i="4"/>
  <c r="C71" i="4"/>
  <c r="C72" i="4"/>
  <c r="C73" i="4"/>
  <c r="C74" i="4"/>
  <c r="C75" i="4"/>
  <c r="C76" i="4"/>
  <c r="C77" i="4"/>
  <c r="C78" i="4"/>
  <c r="C79" i="4"/>
  <c r="C80" i="4"/>
  <c r="C81" i="4"/>
  <c r="C82" i="4"/>
  <c r="C83" i="4"/>
  <c r="C84" i="4"/>
  <c r="C85" i="4"/>
  <c r="C86" i="4"/>
  <c r="C87" i="4"/>
  <c r="C88" i="4"/>
  <c r="C89" i="4"/>
  <c r="C90" i="4"/>
  <c r="C91" i="4"/>
  <c r="C92" i="4"/>
  <c r="C93" i="4"/>
  <c r="C94" i="4"/>
  <c r="C95" i="4"/>
  <c r="C96" i="4"/>
  <c r="C97" i="4"/>
  <c r="C98" i="4"/>
  <c r="C99" i="4"/>
  <c r="C100" i="4"/>
  <c r="C101" i="4"/>
  <c r="C102" i="4"/>
  <c r="C103" i="4"/>
  <c r="C104" i="4"/>
  <c r="C105" i="4"/>
  <c r="C106" i="4"/>
  <c r="C107" i="4"/>
  <c r="C108" i="4"/>
  <c r="C109" i="4"/>
  <c r="C110" i="4"/>
  <c r="C111" i="4"/>
  <c r="C112" i="4"/>
  <c r="C113" i="4"/>
  <c r="C114" i="4"/>
  <c r="C115" i="4"/>
  <c r="C116" i="4"/>
  <c r="C117" i="4"/>
  <c r="C118" i="4"/>
  <c r="C119" i="4"/>
  <c r="C120" i="4"/>
  <c r="C121" i="4"/>
  <c r="C122" i="4"/>
  <c r="C123" i="4"/>
  <c r="C124" i="4"/>
  <c r="C125" i="4"/>
  <c r="C126" i="4"/>
  <c r="C127" i="4"/>
  <c r="C128" i="4"/>
  <c r="C129" i="4"/>
  <c r="C130" i="4"/>
  <c r="C131" i="4"/>
  <c r="C132" i="4"/>
  <c r="C133" i="4"/>
  <c r="H136" i="4"/>
  <c r="I136" i="4"/>
  <c r="J9" i="7" l="1"/>
  <c r="I9" i="7"/>
  <c r="J7" i="7"/>
  <c r="J12" i="7" s="1"/>
  <c r="I11" i="7"/>
  <c r="J11" i="7"/>
  <c r="J10" i="7"/>
  <c r="I10" i="7"/>
  <c r="J8" i="7"/>
  <c r="I8" i="7"/>
  <c r="C11" i="6"/>
  <c r="C10" i="6"/>
  <c r="I12" i="7" l="1"/>
  <c r="M6" i="7" s="1"/>
  <c r="C13" i="6"/>
</calcChain>
</file>

<file path=xl/sharedStrings.xml><?xml version="1.0" encoding="utf-8"?>
<sst xmlns="http://schemas.openxmlformats.org/spreadsheetml/2006/main" count="1393" uniqueCount="401">
  <si>
    <t>good</t>
  </si>
  <si>
    <t>V.Good</t>
  </si>
  <si>
    <t>some</t>
  </si>
  <si>
    <t>Jasmin</t>
  </si>
  <si>
    <t>Iain</t>
  </si>
  <si>
    <t>Harry</t>
  </si>
  <si>
    <t>Grace</t>
  </si>
  <si>
    <t>Fred</t>
  </si>
  <si>
    <t>Elaine</t>
  </si>
  <si>
    <t>Davina</t>
  </si>
  <si>
    <t>Some</t>
  </si>
  <si>
    <t>Chris</t>
  </si>
  <si>
    <t>Good</t>
  </si>
  <si>
    <t>Brooke</t>
  </si>
  <si>
    <t>Adam</t>
  </si>
  <si>
    <t>Progress</t>
  </si>
  <si>
    <t>Feb</t>
  </si>
  <si>
    <t>Dec</t>
  </si>
  <si>
    <t>Sept</t>
  </si>
  <si>
    <t>Name</t>
  </si>
  <si>
    <t>Level 6 Outcome 1 Task 1 - Solution</t>
  </si>
  <si>
    <t>4x</t>
  </si>
  <si>
    <t>CAN187</t>
  </si>
  <si>
    <t>Canon</t>
  </si>
  <si>
    <t>3x</t>
  </si>
  <si>
    <t>NIK543</t>
  </si>
  <si>
    <t>Nikon</t>
  </si>
  <si>
    <t>2x</t>
  </si>
  <si>
    <t>CAN853</t>
  </si>
  <si>
    <t>VIV909</t>
  </si>
  <si>
    <t>Vivitar</t>
  </si>
  <si>
    <t>6x</t>
  </si>
  <si>
    <t>NIK873</t>
  </si>
  <si>
    <t>SON176</t>
  </si>
  <si>
    <t>Sony</t>
  </si>
  <si>
    <t>Price</t>
  </si>
  <si>
    <t>Zoom</t>
  </si>
  <si>
    <t>MegaPixels</t>
  </si>
  <si>
    <t>Model</t>
  </si>
  <si>
    <t>Manufacturer</t>
  </si>
  <si>
    <t>Level 6 Outcome 1 Task 2 Solution</t>
  </si>
  <si>
    <t>Number of pupils who enjoyed the unit</t>
  </si>
  <si>
    <t>Number of pupils who found test too hard</t>
  </si>
  <si>
    <t xml:space="preserve">Average Time Taken </t>
  </si>
  <si>
    <t>Too Easy</t>
  </si>
  <si>
    <t>Fixing broken code</t>
  </si>
  <si>
    <t>Writing code and making programs</t>
  </si>
  <si>
    <t>solving problems;thinking critically and creatively;managing time;</t>
  </si>
  <si>
    <t>Describing the purpose of different programming constructs (repetition and selection)</t>
  </si>
  <si>
    <t>Just Right</t>
  </si>
  <si>
    <t>Creating programs to solve unfamiliar problems</t>
  </si>
  <si>
    <t>Learning about programming constructs (repetition and selection)</t>
  </si>
  <si>
    <t>managing time;solving problems;thinking critically and creatively;</t>
  </si>
  <si>
    <t>Testing programming code</t>
  </si>
  <si>
    <t>Using   constructs (repetition and selection) to build programs</t>
  </si>
  <si>
    <t>Solving problems</t>
  </si>
  <si>
    <t>managing time;thinking critically and creatively;solving problems;</t>
  </si>
  <si>
    <t>thinking critically and creatively;solving problems;managing time;</t>
  </si>
  <si>
    <t>Too Hard</t>
  </si>
  <si>
    <t>thinking critically and creatively;managing time;solving problems;</t>
  </si>
  <si>
    <t>solving problems;managing time;thinking critically and creatively;</t>
  </si>
  <si>
    <t>Using RoboMind constructs (repetition and selection) to build programs</t>
  </si>
  <si>
    <t>10:08:41</t>
  </si>
  <si>
    <t>10:06:53</t>
  </si>
  <si>
    <t>Least favourite</t>
  </si>
  <si>
    <t>Favourite</t>
  </si>
  <si>
    <t>Response</t>
  </si>
  <si>
    <t>Overall, how much did you enjoy the programming unit?</t>
  </si>
  <si>
    <t>How did you find the test at the end of the programming unit?</t>
  </si>
  <si>
    <t>What was your least favourite part of the programming unit?</t>
  </si>
  <si>
    <t>What was your favourite part of the programming  unit?</t>
  </si>
  <si>
    <t>Skills for Work: Put the following skills for work into order indicating which skill you used the most at the top and least at the bottom</t>
  </si>
  <si>
    <t>Computing Skills: Which of the following skills did you develop most during the programming unit?</t>
  </si>
  <si>
    <t>Total Time Taken</t>
  </si>
  <si>
    <t>Completion time</t>
  </si>
  <si>
    <t>Start time</t>
  </si>
  <si>
    <t>Level 6 Outcome 2 Task 1 Solution</t>
  </si>
  <si>
    <t>NH</t>
  </si>
  <si>
    <t>Sgurr nan Ceanna</t>
  </si>
  <si>
    <t>NN</t>
  </si>
  <si>
    <t>Ben Vane</t>
  </si>
  <si>
    <t>Beinn Teallach</t>
  </si>
  <si>
    <t>Beinn a'Chleibh</t>
  </si>
  <si>
    <t>Beinn a'Chlaidhe</t>
  </si>
  <si>
    <t>Geal-charn</t>
  </si>
  <si>
    <t>NO</t>
  </si>
  <si>
    <t>Carn Aosda</t>
  </si>
  <si>
    <t>NG</t>
  </si>
  <si>
    <t>Sgurr a'Mhadaidh</t>
  </si>
  <si>
    <t>Ruadh Stac Mor</t>
  </si>
  <si>
    <t>Meall na Teanga</t>
  </si>
  <si>
    <t>Creag nan Damh</t>
  </si>
  <si>
    <t>A'Ghlas-bheinn</t>
  </si>
  <si>
    <t>Gairich</t>
  </si>
  <si>
    <t>Carn Sgulain</t>
  </si>
  <si>
    <t>Sgiath Chuil</t>
  </si>
  <si>
    <t>An Socach</t>
  </si>
  <si>
    <t>Beinn Allgin - Tom na Gruagaich</t>
  </si>
  <si>
    <t>Sgurr nan Each</t>
  </si>
  <si>
    <t>An Coileachan</t>
  </si>
  <si>
    <t>Sgurr nan Eag</t>
  </si>
  <si>
    <t>Creag Pitridh</t>
  </si>
  <si>
    <t>Buachaille Etive Beag - Stob Coire Raineach</t>
  </si>
  <si>
    <t>Seana Bhraigh</t>
  </si>
  <si>
    <t>Meall a'Choire L</t>
  </si>
  <si>
    <t>Geal Charn</t>
  </si>
  <si>
    <t>Beinn Narnain</t>
  </si>
  <si>
    <t>Beinn Liath Mhor</t>
  </si>
  <si>
    <t>Eididh nan Clach</t>
  </si>
  <si>
    <t>NC</t>
  </si>
  <si>
    <t>Ben Hope</t>
  </si>
  <si>
    <t>Moruisg</t>
  </si>
  <si>
    <t>Meall nan Eun</t>
  </si>
  <si>
    <t>Mayar</t>
  </si>
  <si>
    <t>Bla Bheinn (Blav</t>
  </si>
  <si>
    <t>A'Chailleach</t>
  </si>
  <si>
    <t>Ben Chonzie</t>
  </si>
  <si>
    <t>Beinn Bhreac</t>
  </si>
  <si>
    <t>Meall Buidhe</t>
  </si>
  <si>
    <t>The Cairnwell</t>
  </si>
  <si>
    <t>Maol Chean-dearg</t>
  </si>
  <si>
    <t>Fionn Bheinn</t>
  </si>
  <si>
    <t>Beinn Chabhair</t>
  </si>
  <si>
    <t>Meall a'Chrasgai</t>
  </si>
  <si>
    <t>Am Basteir</t>
  </si>
  <si>
    <t>A'Bhuidheanach B</t>
  </si>
  <si>
    <t>Sron a'Choire Gh</t>
  </si>
  <si>
    <t>Beinn Tarsuinn</t>
  </si>
  <si>
    <t>Beinn Sgulaird</t>
  </si>
  <si>
    <t>Beinn na Lap</t>
  </si>
  <si>
    <t>Mullach nan Coir</t>
  </si>
  <si>
    <t>Mount Keen</t>
  </si>
  <si>
    <t>Luinne Bheinn</t>
  </si>
  <si>
    <t>Beinn a'Chroin</t>
  </si>
  <si>
    <t>Carn na Caim</t>
  </si>
  <si>
    <t>Carn Dearg</t>
  </si>
  <si>
    <t>Binnein Beag</t>
  </si>
  <si>
    <t>Ben Vorlich</t>
  </si>
  <si>
    <t>Sgurr Dubh Mor</t>
  </si>
  <si>
    <t>An Socach - West</t>
  </si>
  <si>
    <t>Stob a'Choire Od</t>
  </si>
  <si>
    <t>Sgurr na Sgine</t>
  </si>
  <si>
    <t>Bidein a'Choire</t>
  </si>
  <si>
    <t>NM</t>
  </si>
  <si>
    <t>Carn Bhac</t>
  </si>
  <si>
    <t>Beinn Tulaichean</t>
  </si>
  <si>
    <t>Driesh</t>
  </si>
  <si>
    <t>Creag a'Mhaim</t>
  </si>
  <si>
    <t>Sgurr Mhic Choin</t>
  </si>
  <si>
    <t>Beinn Bhuidhe</t>
  </si>
  <si>
    <t>Meall Gorm</t>
  </si>
  <si>
    <t>Meall Chuaich</t>
  </si>
  <si>
    <t>Sgurr nan Coirea</t>
  </si>
  <si>
    <t>Beinn Mhanach</t>
  </si>
  <si>
    <t>Aonach Eagach - Meall</t>
  </si>
  <si>
    <t>Am Faochagach</t>
  </si>
  <si>
    <t>Stob Gaibhre</t>
  </si>
  <si>
    <t>Saileag</t>
  </si>
  <si>
    <t>Buachaille Etive Mor - Stob na Broige</t>
  </si>
  <si>
    <t>Tom Buidhe</t>
  </si>
  <si>
    <t>Carn Ghluasaid</t>
  </si>
  <si>
    <t>Tolmount</t>
  </si>
  <si>
    <t>Buachaille Etive</t>
  </si>
  <si>
    <t>Bruach na Frithe</t>
  </si>
  <si>
    <t>Meall Glas</t>
  </si>
  <si>
    <t>Beinn Fhionnlaid</t>
  </si>
  <si>
    <t>Stuchd an Lochai</t>
  </si>
  <si>
    <t>Beinn nan Aighen</t>
  </si>
  <si>
    <t>Ben Klibreck - M</t>
  </si>
  <si>
    <t>Sgorr Ruadh</t>
  </si>
  <si>
    <t>Sgurr Thuilm</t>
  </si>
  <si>
    <t>Carn a'Chlamain</t>
  </si>
  <si>
    <t>Sgurr nan Gillea</t>
  </si>
  <si>
    <t>Sgurr na Banachd</t>
  </si>
  <si>
    <t>Ben More</t>
  </si>
  <si>
    <t>Aonach Eagach - Sgorr</t>
  </si>
  <si>
    <t>A'Mhaighdean</t>
  </si>
  <si>
    <t>Meall Garbh</t>
  </si>
  <si>
    <t>Beinn Eighe - Spidean Coire nan Clach</t>
  </si>
  <si>
    <t>Sgurr a'Ghreadai</t>
  </si>
  <si>
    <t>Ben Lomond</t>
  </si>
  <si>
    <t>Beinn Sgritheall</t>
  </si>
  <si>
    <t>Stuc a'Chroin</t>
  </si>
  <si>
    <t>Carn Liath</t>
  </si>
  <si>
    <t>Carn a'Gheoidh</t>
  </si>
  <si>
    <t>A'Mharconaich</t>
  </si>
  <si>
    <t>Stob Ban</t>
  </si>
  <si>
    <t>Meall nan Ceapra</t>
  </si>
  <si>
    <t>Cona' Mheall</t>
  </si>
  <si>
    <t>Beinn Dubhchraig</t>
  </si>
  <si>
    <t>Stob Coire Sgrio</t>
  </si>
  <si>
    <t>Ciste Dhubh</t>
  </si>
  <si>
    <t>Beinn a'Chochuil</t>
  </si>
  <si>
    <t>Stob Coire a'Cha</t>
  </si>
  <si>
    <t>Slioch</t>
  </si>
  <si>
    <t>Maol Chinn-dearg</t>
  </si>
  <si>
    <t>Creag Mhor</t>
  </si>
  <si>
    <t>Mullach na Dheir</t>
  </si>
  <si>
    <t>An Gearanach</t>
  </si>
  <si>
    <t>Sgurr Dearg - In</t>
  </si>
  <si>
    <t>Lurg Mhor</t>
  </si>
  <si>
    <t>Beinn Alligin - Sgurr</t>
  </si>
  <si>
    <t>Gaor Bheinn (Gul</t>
  </si>
  <si>
    <t>Druim Shionnach</t>
  </si>
  <si>
    <t>Creag Leacach</t>
  </si>
  <si>
    <t>Conival</t>
  </si>
  <si>
    <t>Sgurr Ban</t>
  </si>
  <si>
    <t>Beinn Eunaich</t>
  </si>
  <si>
    <t>Sgairneach Mhor</t>
  </si>
  <si>
    <t>Sgurr Alasdair</t>
  </si>
  <si>
    <t>Carn nan Gobhar</t>
  </si>
  <si>
    <t>Sgurr na Ruaidhe</t>
  </si>
  <si>
    <t>Sgor na h-Ulaidh</t>
  </si>
  <si>
    <t>Carn an Fhidhlei</t>
  </si>
  <si>
    <t>An Caisteal</t>
  </si>
  <si>
    <t>Spidean Mialach</t>
  </si>
  <si>
    <t>Glas Bheinn Mhor</t>
  </si>
  <si>
    <t>Stob Diamh</t>
  </si>
  <si>
    <t>Broad Cairn</t>
  </si>
  <si>
    <t>Ben More Assynt</t>
  </si>
  <si>
    <t>Sgurr Choinnich</t>
  </si>
  <si>
    <t>Sgurr Breac</t>
  </si>
  <si>
    <t>Meall Greigh</t>
  </si>
  <si>
    <t>Beinn a'Bheithir</t>
  </si>
  <si>
    <t>Aonach Meadhoin</t>
  </si>
  <si>
    <t>Sgurr na Carnach</t>
  </si>
  <si>
    <t>Sail Chaorainn</t>
  </si>
  <si>
    <t>Sgurr Mor</t>
  </si>
  <si>
    <t>The Devil's Poin</t>
  </si>
  <si>
    <t>Sgurr an Lochain</t>
  </si>
  <si>
    <t>Beinn an Dothaid</t>
  </si>
  <si>
    <t>An Sgarsoch</t>
  </si>
  <si>
    <t>Maoile Lunndaidh</t>
  </si>
  <si>
    <t>Beinn Dearg</t>
  </si>
  <si>
    <t>The Saddle</t>
  </si>
  <si>
    <t>Sgurr Eilde Mor</t>
  </si>
  <si>
    <t>Sgurr an Doire L</t>
  </si>
  <si>
    <t>Beinn Udlamain</t>
  </si>
  <si>
    <t>Beinn Eighe - Ru</t>
  </si>
  <si>
    <t>Beinn Ime</t>
  </si>
  <si>
    <t>Cairn Bannoch</t>
  </si>
  <si>
    <t>Garbh Chioch Mho</t>
  </si>
  <si>
    <t>Mullach Coire Mh</t>
  </si>
  <si>
    <t>Mullach Clach a'</t>
  </si>
  <si>
    <t>Carn an Tuirc</t>
  </si>
  <si>
    <t>Beinn Bheoil</t>
  </si>
  <si>
    <t>Ladhar Bheinn</t>
  </si>
  <si>
    <t>Aonach air Chrit</t>
  </si>
  <si>
    <t>Liathach - Mulla</t>
  </si>
  <si>
    <t>Ben Challum</t>
  </si>
  <si>
    <t>Sgurr na Ciste D</t>
  </si>
  <si>
    <t>Sgurr a'Mhaoraic</t>
  </si>
  <si>
    <t>Carn Gorm</t>
  </si>
  <si>
    <t>Carn an Righ</t>
  </si>
  <si>
    <t>Ben Oss</t>
  </si>
  <si>
    <t>Beinn Fhada</t>
  </si>
  <si>
    <t>Am Bodach</t>
  </si>
  <si>
    <t>Gleouraich</t>
  </si>
  <si>
    <t>Sgurr a'Bhealaic</t>
  </si>
  <si>
    <t>Carn a'Mhaim</t>
  </si>
  <si>
    <t>Beinn Achaladair</t>
  </si>
  <si>
    <t>Meall Ghaordaidh</t>
  </si>
  <si>
    <t>Sgurr na Ciche</t>
  </si>
  <si>
    <t>Carn Mairg</t>
  </si>
  <si>
    <t>Stob Coir'an Alb</t>
  </si>
  <si>
    <t>Meall nan Tarmac</t>
  </si>
  <si>
    <t>Beinn Iutharn Mh</t>
  </si>
  <si>
    <t>Cruach Ardrain</t>
  </si>
  <si>
    <t>Chno Dearg</t>
  </si>
  <si>
    <t>Ben Wyvis - Glas</t>
  </si>
  <si>
    <t>Carn an t-Sagair</t>
  </si>
  <si>
    <t>Sgurr Fhuar-thui</t>
  </si>
  <si>
    <t>Beinn a'Chaorain</t>
  </si>
  <si>
    <t>Glas Tulaichean</t>
  </si>
  <si>
    <t>Sgurr a'Chaorach</t>
  </si>
  <si>
    <t>Toll Creagach</t>
  </si>
  <si>
    <t>Stob Poite Coire</t>
  </si>
  <si>
    <t>Liathach - Spide</t>
  </si>
  <si>
    <t>Na Gruagaichean</t>
  </si>
  <si>
    <t>An Teallach - Sg</t>
  </si>
  <si>
    <t>An Teallach - Bi</t>
  </si>
  <si>
    <t>Cairn of Claise</t>
  </si>
  <si>
    <t>Sgurr Fhuaran</t>
  </si>
  <si>
    <t>Glas Maol</t>
  </si>
  <si>
    <t>Meall Corranaich</t>
  </si>
  <si>
    <t>Braigh Coire Chr</t>
  </si>
  <si>
    <t>Bideein nam Bian - Stob Coire Sgreamach</t>
  </si>
  <si>
    <t>Beinn Dorain</t>
  </si>
  <si>
    <t>Ben Starav</t>
  </si>
  <si>
    <t>Beinn Heasgarnic</t>
  </si>
  <si>
    <t>Beinn a'Chreachain</t>
  </si>
  <si>
    <t>NJ</t>
  </si>
  <si>
    <t>Sgurr a'Choire G</t>
  </si>
  <si>
    <t>Schiehallion</t>
  </si>
  <si>
    <t>Beinn a'Chlachai</t>
  </si>
  <si>
    <t>Stob Ghabhar</t>
  </si>
  <si>
    <t>Bynack More</t>
  </si>
  <si>
    <t>Sgurr nan Clach</t>
  </si>
  <si>
    <t>Sgurr a'Mhaim</t>
  </si>
  <si>
    <t>Creise</t>
  </si>
  <si>
    <t>Mullach Fraoch-c</t>
  </si>
  <si>
    <t>Beinn Eibhinn</t>
  </si>
  <si>
    <t>Beinn Ghlas</t>
  </si>
  <si>
    <t>Stob a'Choire Mh</t>
  </si>
  <si>
    <t>Meall a'Bhuiridh</t>
  </si>
  <si>
    <t>Sgurr nan Conbha</t>
  </si>
  <si>
    <t>Tom a'Choinich</t>
  </si>
  <si>
    <t>Monadh Mor</t>
  </si>
  <si>
    <t>Stob Coire Easai</t>
  </si>
  <si>
    <t>Stob Coire an La</t>
  </si>
  <si>
    <t>Aonach Beag</t>
  </si>
  <si>
    <t>White Mounth - C</t>
  </si>
  <si>
    <t>Sgor Gaoith</t>
  </si>
  <si>
    <t>An Stuc</t>
  </si>
  <si>
    <t>A'Chralaig</t>
  </si>
  <si>
    <t>Ben Cruachan</t>
  </si>
  <si>
    <t>Beinn a'Ghlo - C</t>
  </si>
  <si>
    <t>An Riabhachan</t>
  </si>
  <si>
    <t>Creag Meagaidh</t>
  </si>
  <si>
    <t>Binnein Mor</t>
  </si>
  <si>
    <t>Ben Lui</t>
  </si>
  <si>
    <t>Geal-Charn</t>
  </si>
  <si>
    <t>Ben Alder</t>
  </si>
  <si>
    <t>Sgurr na Lapaich</t>
  </si>
  <si>
    <t>Bidean nam Bian</t>
  </si>
  <si>
    <t>Sgurr nan Ceathr</t>
  </si>
  <si>
    <t>Lochnagar - Cac</t>
  </si>
  <si>
    <t>Derry Cairngorm</t>
  </si>
  <si>
    <t>Beinn Bhrotain</t>
  </si>
  <si>
    <t>Stob Binnein</t>
  </si>
  <si>
    <t>Ben Avon - Leaba</t>
  </si>
  <si>
    <t>Stob Choire Clau</t>
  </si>
  <si>
    <t>Mam Sodhail</t>
  </si>
  <si>
    <t>Beinn Mheadhoin</t>
  </si>
  <si>
    <t>Carn Eige</t>
  </si>
  <si>
    <t>Beinn a'Bhuird -</t>
  </si>
  <si>
    <t>Ben Lawers</t>
  </si>
  <si>
    <t>Carn Mor Dearg</t>
  </si>
  <si>
    <t>Aonach Mor</t>
  </si>
  <si>
    <t>Total height of top 10 munros</t>
  </si>
  <si>
    <t>Cairn Gorm</t>
  </si>
  <si>
    <t>Total Number to Complete</t>
  </si>
  <si>
    <t>Sgor an Lochain Uaine</t>
  </si>
  <si>
    <t>Total Number Completed</t>
  </si>
  <si>
    <t>Cairn Toul</t>
  </si>
  <si>
    <t>Braeriach</t>
  </si>
  <si>
    <t>200th Highest</t>
  </si>
  <si>
    <t>Ben Macdui</t>
  </si>
  <si>
    <t>Gridref</t>
  </si>
  <si>
    <t>Height(m)</t>
  </si>
  <si>
    <t>100th Highest</t>
  </si>
  <si>
    <t>Ben Nevis</t>
  </si>
  <si>
    <t>Cuillin Ridge</t>
  </si>
  <si>
    <t>Date Completed</t>
  </si>
  <si>
    <t>Prefix</t>
  </si>
  <si>
    <t>OS Map</t>
  </si>
  <si>
    <t>Feet</t>
  </si>
  <si>
    <t>Metres</t>
  </si>
  <si>
    <t>Rank</t>
  </si>
  <si>
    <t>Level 6 Outcome 2 Task 2 Solution</t>
  </si>
  <si>
    <t>Final Password</t>
  </si>
  <si>
    <t>Letter at postion of random number</t>
  </si>
  <si>
    <t>Last three letters lower case</t>
  </si>
  <si>
    <t>First three letters capitalised</t>
  </si>
  <si>
    <t>Randomly generated number</t>
  </si>
  <si>
    <t>Number of Characters</t>
  </si>
  <si>
    <t>Start/End spaces removed</t>
  </si>
  <si>
    <t>football</t>
  </si>
  <si>
    <t>Enter your favourite word (must be 8 letters or more)</t>
  </si>
  <si>
    <t>Password Generator</t>
  </si>
  <si>
    <t>Level 6 Outcome 2 Task 3 Solution</t>
  </si>
  <si>
    <t>Total</t>
  </si>
  <si>
    <t>Heads or Tails</t>
  </si>
  <si>
    <t>Random Number</t>
  </si>
  <si>
    <t>And the winner is...</t>
  </si>
  <si>
    <t>Tails</t>
  </si>
  <si>
    <t>Heads</t>
  </si>
  <si>
    <t>Round No</t>
  </si>
  <si>
    <t>Player 2 (Tails)</t>
  </si>
  <si>
    <t>Player 1 (Heads)</t>
  </si>
  <si>
    <t>Highest Sunshine</t>
  </si>
  <si>
    <t>Total Rainfall</t>
  </si>
  <si>
    <t>Ave. Temp</t>
  </si>
  <si>
    <t>Nov</t>
  </si>
  <si>
    <t>Oct</t>
  </si>
  <si>
    <t>Sep</t>
  </si>
  <si>
    <t>Aug</t>
  </si>
  <si>
    <t>Jul</t>
  </si>
  <si>
    <t>Jun</t>
  </si>
  <si>
    <t>May</t>
  </si>
  <si>
    <t>Apr</t>
  </si>
  <si>
    <t>Mar</t>
  </si>
  <si>
    <t>Jan</t>
  </si>
  <si>
    <t>Ave. Hours of Sunshine</t>
  </si>
  <si>
    <t>Ave. rainfall (mm)</t>
  </si>
  <si>
    <t xml:space="preserve">Ave. Temperature </t>
  </si>
  <si>
    <t>Month</t>
  </si>
  <si>
    <t>Inverness</t>
  </si>
  <si>
    <t>Edinburgh</t>
  </si>
  <si>
    <t>Glasgow</t>
  </si>
  <si>
    <t>Weather Comparisons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</si>
</sst>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809]* #,##0.00_-;\-[$£-809]* #,##0.00_-;_-[$£-809]* &quot;-&quot;??_-;_-@_-"/>
    <numFmt numFmtId="165" formatCode="[$-F400]h:mm:ss\ AM/PM"/>
    <numFmt numFmtId="166" formatCode="[m]:ss"/>
    <numFmt numFmtId="167" formatCode="[ss]"/>
    <numFmt numFmtId="168" formatCode="0.0"/>
  </numFmts>
  <fonts count="10" x14ac:knownFonts="1">
    <font>
      <sz val="11"/>
      <color theme="1"/>
      <name val="Calibri"/>
      <family val="2"/>
      <scheme val="minor"/>
    </font>
    <font>
      <sz val="14"/>
      <color theme="1"/>
      <name val="Calibri"/>
      <family val="2"/>
      <scheme val="minor"/>
    </font>
    <font>
      <b/>
      <sz val="14"/>
      <color theme="1"/>
      <name val="Calibri"/>
      <family val="2"/>
      <scheme val="minor"/>
    </font>
    <font>
      <sz val="14"/>
      <name val="Calibri"/>
      <family val="2"/>
      <scheme val="minor"/>
    </font>
    <font>
      <sz val="14"/>
      <color theme="0"/>
      <name val="Calibri"/>
      <family val="2"/>
      <scheme val="minor"/>
    </font>
    <font>
      <b/>
      <sz val="14"/>
      <color rgb="FF2E74B5"/>
      <name val="Calibri Light"/>
      <family val="2"/>
    </font>
    <font>
      <sz val="10"/>
      <name val="Arial"/>
      <family val="2"/>
    </font>
    <font>
      <b/>
      <sz val="10"/>
      <name val="Arial"/>
      <family val="2"/>
    </font>
    <font>
      <u/>
      <sz val="11"/>
      <color theme="10"/>
      <name val="Calibri"/>
      <family val="2"/>
    </font>
    <font>
      <sz val="14"/>
      <name val="Calibri"/>
      <family val="2"/>
    </font>
  </fonts>
  <fills count="7">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rgb="FFFFFF00"/>
        <bgColor indexed="64"/>
      </patternFill>
    </fill>
    <fill>
      <patternFill patternType="solid">
        <fgColor theme="3" tint="0.39997558519241921"/>
        <bgColor indexed="64"/>
      </patternFill>
    </fill>
    <fill>
      <patternFill patternType="solid">
        <fgColor theme="5" tint="0.39997558519241921"/>
        <bgColor indexed="64"/>
      </patternFill>
    </fill>
  </fills>
  <borders count="14">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s>
  <cellStyleXfs count="3">
    <xf numFmtId="0" fontId="0" fillId="0" borderId="0"/>
    <xf numFmtId="0" fontId="6" fillId="0" borderId="0"/>
    <xf numFmtId="0" fontId="8" fillId="0" borderId="0" applyNumberFormat="0" applyFill="0" applyBorder="0" applyAlignment="0" applyProtection="0">
      <alignment vertical="top"/>
      <protection locked="0"/>
    </xf>
  </cellStyleXfs>
  <cellXfs count="61">
    <xf numFmtId="0" fontId="0" fillId="0" borderId="0" xfId="0"/>
    <xf numFmtId="0" fontId="1" fillId="0" borderId="0" xfId="0" applyFont="1"/>
    <xf numFmtId="0" fontId="2" fillId="2" borderId="0" xfId="0" applyFont="1" applyFill="1"/>
    <xf numFmtId="0" fontId="2" fillId="0" borderId="0" xfId="0" applyFont="1"/>
    <xf numFmtId="0" fontId="3" fillId="0" borderId="0" xfId="0" applyFont="1" applyFill="1"/>
    <xf numFmtId="0" fontId="3" fillId="0" borderId="0" xfId="0" applyFont="1" applyFill="1" applyBorder="1" applyAlignment="1">
      <alignment horizontal="left" wrapText="1"/>
    </xf>
    <xf numFmtId="164" fontId="3" fillId="0" borderId="0" xfId="0" applyNumberFormat="1" applyFont="1" applyFill="1" applyBorder="1" applyAlignment="1">
      <alignment vertical="top"/>
    </xf>
    <xf numFmtId="0" fontId="3" fillId="0" borderId="0" xfId="0" applyFont="1" applyFill="1" applyBorder="1" applyAlignment="1">
      <alignment vertical="top"/>
    </xf>
    <xf numFmtId="0" fontId="1" fillId="0" borderId="0" xfId="0" applyFont="1" applyAlignment="1"/>
    <xf numFmtId="0" fontId="4" fillId="0" borderId="0" xfId="0" applyFont="1" applyFill="1" applyBorder="1" applyAlignment="1">
      <alignment horizontal="left"/>
    </xf>
    <xf numFmtId="165" fontId="1" fillId="0" borderId="0" xfId="0" applyNumberFormat="1" applyFont="1" applyAlignment="1"/>
    <xf numFmtId="0" fontId="1" fillId="3" borderId="0" xfId="0" applyFont="1" applyFill="1" applyAlignment="1"/>
    <xf numFmtId="166" fontId="1" fillId="3" borderId="0" xfId="0" applyNumberFormat="1" applyFont="1" applyFill="1"/>
    <xf numFmtId="0" fontId="1" fillId="0" borderId="0" xfId="0" applyFont="1" applyFill="1" applyAlignment="1"/>
    <xf numFmtId="167" fontId="1" fillId="0" borderId="0" xfId="0" applyNumberFormat="1" applyFont="1"/>
    <xf numFmtId="21" fontId="1" fillId="0" borderId="0" xfId="0" applyNumberFormat="1" applyFont="1" applyAlignment="1"/>
    <xf numFmtId="0" fontId="5" fillId="0" borderId="0" xfId="0" applyFont="1" applyAlignment="1"/>
    <xf numFmtId="0" fontId="1" fillId="0" borderId="0" xfId="0" applyFont="1" applyAlignment="1">
      <alignment horizontal="left" vertical="top"/>
    </xf>
    <xf numFmtId="0" fontId="0" fillId="0" borderId="0" xfId="0" applyAlignment="1">
      <alignment horizontal="left"/>
    </xf>
    <xf numFmtId="49" fontId="1" fillId="0" borderId="0" xfId="0" applyNumberFormat="1" applyFont="1" applyAlignment="1">
      <alignment horizontal="right"/>
    </xf>
    <xf numFmtId="49" fontId="0" fillId="0" borderId="0" xfId="0" applyNumberFormat="1" applyAlignment="1">
      <alignment horizontal="left"/>
    </xf>
    <xf numFmtId="0" fontId="2" fillId="0" borderId="0" xfId="0" applyFont="1" applyAlignment="1"/>
    <xf numFmtId="165" fontId="2" fillId="0" borderId="0" xfId="0" applyNumberFormat="1" applyFont="1" applyAlignment="1"/>
    <xf numFmtId="0" fontId="0" fillId="0" borderId="0" xfId="0" applyBorder="1" applyAlignment="1"/>
    <xf numFmtId="14" fontId="6" fillId="0" borderId="0" xfId="1" applyNumberFormat="1" applyFill="1" applyAlignment="1">
      <alignment horizontal="center"/>
    </xf>
    <xf numFmtId="0" fontId="6" fillId="0" borderId="0" xfId="1" applyBorder="1" applyAlignment="1">
      <alignment horizontal="center"/>
    </xf>
    <xf numFmtId="1" fontId="6" fillId="0" borderId="0" xfId="1" applyNumberFormat="1" applyBorder="1" applyAlignment="1">
      <alignment horizontal="center"/>
    </xf>
    <xf numFmtId="0" fontId="6" fillId="0" borderId="0" xfId="1" applyNumberFormat="1" applyFill="1" applyAlignment="1">
      <alignment horizontal="center"/>
    </xf>
    <xf numFmtId="0" fontId="6" fillId="0" borderId="1" xfId="1" applyFont="1" applyFill="1" applyBorder="1" applyAlignment="1">
      <alignment horizontal="center"/>
    </xf>
    <xf numFmtId="0" fontId="6" fillId="0" borderId="2" xfId="1" applyFont="1" applyFill="1" applyBorder="1" applyAlignment="1">
      <alignment horizontal="center"/>
    </xf>
    <xf numFmtId="0" fontId="6" fillId="0" borderId="3" xfId="1" applyFont="1" applyFill="1" applyBorder="1" applyAlignment="1">
      <alignment horizontal="center"/>
    </xf>
    <xf numFmtId="0" fontId="6" fillId="0" borderId="4" xfId="1" applyFont="1" applyFill="1" applyBorder="1" applyAlignment="1">
      <alignment horizontal="center"/>
    </xf>
    <xf numFmtId="0" fontId="6" fillId="0" borderId="5" xfId="1" applyFont="1" applyFill="1" applyBorder="1" applyAlignment="1">
      <alignment horizontal="center"/>
    </xf>
    <xf numFmtId="0" fontId="6" fillId="0" borderId="6" xfId="1" applyFont="1" applyFill="1" applyBorder="1" applyAlignment="1">
      <alignment horizontal="center"/>
    </xf>
    <xf numFmtId="0" fontId="6" fillId="0" borderId="4" xfId="1" applyFill="1" applyBorder="1" applyAlignment="1">
      <alignment horizontal="center"/>
    </xf>
    <xf numFmtId="0" fontId="6" fillId="0" borderId="5" xfId="1" applyFill="1" applyBorder="1" applyAlignment="1">
      <alignment horizontal="center"/>
    </xf>
    <xf numFmtId="0" fontId="6" fillId="0" borderId="6" xfId="1" applyFill="1" applyBorder="1" applyAlignment="1">
      <alignment horizontal="center"/>
    </xf>
    <xf numFmtId="0" fontId="6" fillId="0" borderId="0" xfId="1" applyBorder="1" applyAlignment="1"/>
    <xf numFmtId="0" fontId="6" fillId="0" borderId="0" xfId="1" applyFill="1" applyBorder="1" applyAlignment="1"/>
    <xf numFmtId="0" fontId="6" fillId="0" borderId="7" xfId="1" applyFont="1" applyFill="1" applyBorder="1" applyAlignment="1">
      <alignment horizontal="center"/>
    </xf>
    <xf numFmtId="0" fontId="6" fillId="0" borderId="8" xfId="1" applyFont="1" applyFill="1" applyBorder="1" applyAlignment="1">
      <alignment horizontal="center"/>
    </xf>
    <xf numFmtId="0" fontId="6" fillId="0" borderId="9" xfId="1" applyFont="1" applyFill="1" applyBorder="1" applyAlignment="1">
      <alignment horizontal="center"/>
    </xf>
    <xf numFmtId="0" fontId="7" fillId="0" borderId="0" xfId="1" applyFont="1" applyFill="1" applyAlignment="1">
      <alignment horizontal="center"/>
    </xf>
    <xf numFmtId="0" fontId="7" fillId="0" borderId="0" xfId="1" applyFont="1" applyBorder="1" applyAlignment="1">
      <alignment horizontal="center"/>
    </xf>
    <xf numFmtId="1" fontId="7" fillId="0" borderId="0" xfId="1" applyNumberFormat="1" applyFont="1" applyBorder="1" applyAlignment="1">
      <alignment horizontal="center"/>
    </xf>
    <xf numFmtId="0" fontId="0" fillId="0" borderId="10" xfId="0" applyBorder="1"/>
    <xf numFmtId="0" fontId="0" fillId="0" borderId="0" xfId="0" applyAlignment="1">
      <alignment horizontal="right"/>
    </xf>
    <xf numFmtId="0" fontId="0" fillId="0" borderId="11" xfId="0" applyBorder="1"/>
    <xf numFmtId="0" fontId="0" fillId="0" borderId="12" xfId="0" applyBorder="1"/>
    <xf numFmtId="0" fontId="0" fillId="0" borderId="13" xfId="0" applyBorder="1"/>
    <xf numFmtId="0" fontId="0" fillId="0" borderId="10" xfId="0" applyBorder="1" applyProtection="1">
      <protection locked="0"/>
    </xf>
    <xf numFmtId="0" fontId="1" fillId="4" borderId="0" xfId="0" applyFont="1" applyFill="1"/>
    <xf numFmtId="0" fontId="1" fillId="5" borderId="0" xfId="0" applyFont="1" applyFill="1"/>
    <xf numFmtId="168" fontId="1" fillId="6" borderId="0" xfId="0" applyNumberFormat="1" applyFont="1" applyFill="1"/>
    <xf numFmtId="0" fontId="9" fillId="4" borderId="0" xfId="2" applyFont="1" applyFill="1" applyAlignment="1" applyProtection="1"/>
    <xf numFmtId="0" fontId="2" fillId="4" borderId="0" xfId="0" applyFont="1" applyFill="1"/>
    <xf numFmtId="0" fontId="2" fillId="5" borderId="0" xfId="0" applyFont="1" applyFill="1"/>
    <xf numFmtId="0" fontId="2" fillId="6" borderId="0" xfId="0" applyFont="1" applyFill="1"/>
    <xf numFmtId="0" fontId="1" fillId="0" borderId="5" xfId="0" applyFont="1" applyBorder="1"/>
    <xf numFmtId="0" fontId="1" fillId="0" borderId="5" xfId="0" applyFont="1" applyBorder="1" applyAlignment="1">
      <alignment wrapText="1"/>
    </xf>
    <xf numFmtId="0" fontId="1" fillId="0" borderId="5" xfId="0" applyFont="1" applyBorder="1" applyAlignment="1">
      <alignment horizontal="center"/>
    </xf>
  </cellXfs>
  <cellStyles count="3">
    <cellStyle name="Hyperlink" xfId="2" builtinId="8"/>
    <cellStyle name="Normal" xfId="0" builtinId="0"/>
    <cellStyle name="Normal 2" xfId="1"/>
  </cellStyles>
  <dxfs count="28">
    <dxf>
      <fill>
        <patternFill>
          <bgColor rgb="FFFF0000"/>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C000"/>
        </patternFill>
      </fill>
    </dxf>
    <dxf>
      <fill>
        <patternFill>
          <bgColor theme="0" tint="-0.24994659260841701"/>
        </patternFill>
      </fill>
    </dxf>
    <dxf>
      <fill>
        <patternFill>
          <bgColor theme="9" tint="-0.24994659260841701"/>
        </patternFill>
      </fill>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relative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relative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relative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bottom style="thin">
          <color indexed="64"/>
        </bottom>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relativeIndent="0" justifyLastLine="0" shrinkToFit="0" readingOrder="0"/>
      <border diagonalUp="0" diagonalDown="0" outline="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relativeIndent="0" justifyLastLine="0" shrinkToFit="0" readingOrder="0"/>
      <border diagonalUp="0" diagonalDown="0" outline="0">
        <left style="thin">
          <color indexed="64"/>
        </left>
        <right style="thin">
          <color indexed="64"/>
        </right>
        <top/>
        <bottom/>
      </border>
    </dxf>
    <dxf>
      <numFmt numFmtId="19" formatCode="dd/mm/yyyy"/>
      <alignment horizontal="center" vertical="bottom" textRotation="0" wrapText="0" relativeIndent="0" justifyLastLine="0" shrinkToFit="0" readingOrder="0"/>
    </dxf>
    <dxf>
      <alignment horizontal="center" vertical="bottom" textRotation="0" wrapText="0" relativeIndent="0" justifyLastLine="0" shrinkToFit="0" readingOrder="0"/>
    </dxf>
    <dxf>
      <alignment horizontal="center" vertical="bottom" textRotation="0" wrapText="0" relativeIndent="0" justifyLastLine="0" shrinkToFit="0" readingOrder="0"/>
    </dxf>
    <dxf>
      <alignment horizontal="center" vertical="bottom" textRotation="0" wrapText="0" relativeIndent="0" justifyLastLine="0" shrinkToFit="0" readingOrder="0"/>
    </dxf>
    <dxf>
      <alignment horizontal="center" vertical="bottom" textRotation="0" wrapText="0" relativeIndent="0" justifyLastLine="0" shrinkToFit="0" readingOrder="0"/>
    </dxf>
    <dxf>
      <numFmt numFmtId="1" formatCode="0"/>
      <alignment horizontal="center" vertical="bottom" textRotation="0" wrapText="0" relativeIndent="0" justifyLastLine="0" shrinkToFit="0" readingOrder="0"/>
    </dxf>
    <dxf>
      <alignment horizontal="center" vertical="bottom" textRotation="0" wrapText="0" relativeIndent="0" justifyLastLine="0" shrinkToFit="0" readingOrder="0"/>
    </dxf>
    <dxf>
      <numFmt numFmtId="0" formatCode="General"/>
      <alignment horizontal="center" vertical="bottom" textRotation="0" wrapText="0" relativeIndent="0" justifyLastLine="0" shrinkToFit="0" readingOrder="0"/>
    </dxf>
    <dxf>
      <alignment horizontal="center" vertical="bottom" textRotation="0" wrapText="0" relativeIndent="0" justifyLastLine="0" shrinkToFit="0" readingOrder="0"/>
    </dxf>
    <dxf>
      <font>
        <b/>
        <i val="0"/>
        <strike val="0"/>
        <condense val="0"/>
        <extend val="0"/>
        <outline val="0"/>
        <shadow val="0"/>
        <u val="none"/>
        <vertAlign val="baseline"/>
        <sz val="10"/>
        <color auto="1"/>
        <name val="Arial"/>
        <scheme val="none"/>
      </font>
      <alignment horizontal="center" vertical="bottom" textRotation="0" wrapText="0" relativeIndent="0" justifyLastLine="0" shrinkToFit="0" readingOrder="0"/>
    </dxf>
    <dxf>
      <font>
        <b val="0"/>
        <i val="0"/>
        <strike val="0"/>
        <condense val="0"/>
        <extend val="0"/>
        <outline val="0"/>
        <shadow val="0"/>
        <u val="none"/>
        <vertAlign val="baseline"/>
        <sz val="14"/>
        <color theme="1"/>
        <name val="Calibri"/>
        <scheme val="minor"/>
      </font>
      <alignment horizontal="left" vertical="top" textRotation="0" wrapText="0" relativeIndent="0" justifyLastLine="0" shrinkToFit="0" readingOrder="0"/>
    </dxf>
    <dxf>
      <font>
        <b val="0"/>
        <i val="0"/>
        <strike val="0"/>
        <condense val="0"/>
        <extend val="0"/>
        <outline val="0"/>
        <shadow val="0"/>
        <u val="none"/>
        <vertAlign val="baseline"/>
        <sz val="14"/>
        <color theme="1"/>
        <name val="Calibri"/>
        <scheme val="minor"/>
      </font>
      <alignment horizontal="left" vertical="top" textRotation="0" wrapText="0" relativeIndent="0" justifyLastLine="0" shrinkToFit="0" readingOrder="0"/>
    </dxf>
    <dxf>
      <alignment horizontal="left" vertical="bottom" textRotation="0" wrapText="0" relativeIndent="0" justifyLastLine="0" shrinkToFit="0" readingOrder="0"/>
    </dxf>
    <dxf>
      <font>
        <b val="0"/>
        <i val="0"/>
        <strike val="0"/>
        <condense val="0"/>
        <extend val="0"/>
        <outline val="0"/>
        <shadow val="0"/>
        <u val="none"/>
        <vertAlign val="baseline"/>
        <sz val="14"/>
        <color theme="1"/>
        <name val="Calibri"/>
        <scheme val="minor"/>
      </font>
      <alignment horizontal="general" vertical="bottom" textRotation="0" wrapText="0" relative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GB"/>
              <a:t>Favourite</a:t>
            </a:r>
            <a:r>
              <a:rPr lang="en-GB" baseline="0"/>
              <a:t> v Least Favourite Parts of the unit </a:t>
            </a:r>
            <a:endParaRPr lang="en-GB"/>
          </a:p>
        </c:rich>
      </c:tx>
      <c:layout/>
      <c:overlay val="0"/>
    </c:title>
    <c:autoTitleDeleted val="0"/>
    <c:plotArea>
      <c:layout/>
      <c:barChart>
        <c:barDir val="col"/>
        <c:grouping val="clustered"/>
        <c:varyColors val="0"/>
        <c:ser>
          <c:idx val="0"/>
          <c:order val="0"/>
          <c:tx>
            <c:strRef>
              <c:f>'L6 O2 Task 1 Ans'!$L$3</c:f>
              <c:strCache>
                <c:ptCount val="1"/>
                <c:pt idx="0">
                  <c:v>Favourite</c:v>
                </c:pt>
              </c:strCache>
            </c:strRef>
          </c:tx>
          <c:invertIfNegative val="0"/>
          <c:cat>
            <c:strRef>
              <c:f>'L6 O2 Task 1 Ans'!$K$4:$K$7</c:f>
              <c:strCache>
                <c:ptCount val="4"/>
                <c:pt idx="0">
                  <c:v>Writing code and making programs</c:v>
                </c:pt>
                <c:pt idx="1">
                  <c:v>Solving problems</c:v>
                </c:pt>
                <c:pt idx="2">
                  <c:v>Fixing broken code</c:v>
                </c:pt>
                <c:pt idx="3">
                  <c:v>Learning about programming constructs (repetition and selection)</c:v>
                </c:pt>
              </c:strCache>
            </c:strRef>
          </c:cat>
          <c:val>
            <c:numRef>
              <c:f>'L6 O2 Task 1 Ans'!$L$4:$L$7</c:f>
              <c:numCache>
                <c:formatCode>General</c:formatCode>
                <c:ptCount val="4"/>
                <c:pt idx="0">
                  <c:v>54</c:v>
                </c:pt>
                <c:pt idx="1">
                  <c:v>37</c:v>
                </c:pt>
                <c:pt idx="2">
                  <c:v>19</c:v>
                </c:pt>
                <c:pt idx="3">
                  <c:v>19</c:v>
                </c:pt>
              </c:numCache>
            </c:numRef>
          </c:val>
          <c:extLst>
            <c:ext xmlns:c16="http://schemas.microsoft.com/office/drawing/2014/chart" uri="{C3380CC4-5D6E-409C-BE32-E72D297353CC}">
              <c16:uniqueId val="{00000000-F72F-4A0E-9B0A-7481364180EE}"/>
            </c:ext>
          </c:extLst>
        </c:ser>
        <c:ser>
          <c:idx val="1"/>
          <c:order val="1"/>
          <c:tx>
            <c:strRef>
              <c:f>'L6 O2 Task 1 Ans'!$M$3</c:f>
              <c:strCache>
                <c:ptCount val="1"/>
                <c:pt idx="0">
                  <c:v>Least favourite</c:v>
                </c:pt>
              </c:strCache>
            </c:strRef>
          </c:tx>
          <c:invertIfNegative val="0"/>
          <c:cat>
            <c:strRef>
              <c:f>'L6 O2 Task 1 Ans'!$K$4:$K$7</c:f>
              <c:strCache>
                <c:ptCount val="4"/>
                <c:pt idx="0">
                  <c:v>Writing code and making programs</c:v>
                </c:pt>
                <c:pt idx="1">
                  <c:v>Solving problems</c:v>
                </c:pt>
                <c:pt idx="2">
                  <c:v>Fixing broken code</c:v>
                </c:pt>
                <c:pt idx="3">
                  <c:v>Learning about programming constructs (repetition and selection)</c:v>
                </c:pt>
              </c:strCache>
            </c:strRef>
          </c:cat>
          <c:val>
            <c:numRef>
              <c:f>'L6 O2 Task 1 Ans'!$M$4:$M$7</c:f>
              <c:numCache>
                <c:formatCode>General</c:formatCode>
                <c:ptCount val="4"/>
                <c:pt idx="0">
                  <c:v>32</c:v>
                </c:pt>
                <c:pt idx="1">
                  <c:v>14</c:v>
                </c:pt>
                <c:pt idx="2">
                  <c:v>51</c:v>
                </c:pt>
                <c:pt idx="3">
                  <c:v>32</c:v>
                </c:pt>
              </c:numCache>
            </c:numRef>
          </c:val>
          <c:extLst>
            <c:ext xmlns:c16="http://schemas.microsoft.com/office/drawing/2014/chart" uri="{C3380CC4-5D6E-409C-BE32-E72D297353CC}">
              <c16:uniqueId val="{00000001-F72F-4A0E-9B0A-7481364180EE}"/>
            </c:ext>
          </c:extLst>
        </c:ser>
        <c:dLbls>
          <c:showLegendKey val="0"/>
          <c:showVal val="0"/>
          <c:showCatName val="0"/>
          <c:showSerName val="0"/>
          <c:showPercent val="0"/>
          <c:showBubbleSize val="0"/>
        </c:dLbls>
        <c:gapWidth val="150"/>
        <c:axId val="231881640"/>
        <c:axId val="1"/>
      </c:barChart>
      <c:catAx>
        <c:axId val="231881640"/>
        <c:scaling>
          <c:orientation val="minMax"/>
        </c:scaling>
        <c:delete val="0"/>
        <c:axPos val="b"/>
        <c:title>
          <c:tx>
            <c:rich>
              <a:bodyPr/>
              <a:lstStyle/>
              <a:p>
                <a:pPr>
                  <a:defRPr/>
                </a:pPr>
                <a:r>
                  <a:rPr lang="en-GB"/>
                  <a:t>Part of</a:t>
                </a:r>
                <a:r>
                  <a:rPr lang="en-GB" baseline="0"/>
                  <a:t> Unit</a:t>
                </a:r>
                <a:endParaRPr lang="en-GB"/>
              </a:p>
            </c:rich>
          </c:tx>
          <c:layout/>
          <c:overlay val="0"/>
        </c:title>
        <c:numFmt formatCode="General" sourceLinked="1"/>
        <c:majorTickMark val="out"/>
        <c:minorTickMark val="none"/>
        <c:tickLblPos val="nextTo"/>
        <c:crossAx val="1"/>
        <c:crosses val="autoZero"/>
        <c:auto val="1"/>
        <c:lblAlgn val="ctr"/>
        <c:lblOffset val="100"/>
        <c:noMultiLvlLbl val="0"/>
      </c:catAx>
      <c:valAx>
        <c:axId val="1"/>
        <c:scaling>
          <c:orientation val="minMax"/>
        </c:scaling>
        <c:delete val="0"/>
        <c:axPos val="l"/>
        <c:majorGridlines/>
        <c:title>
          <c:tx>
            <c:rich>
              <a:bodyPr rot="0" vert="horz"/>
              <a:lstStyle/>
              <a:p>
                <a:pPr>
                  <a:defRPr/>
                </a:pPr>
                <a:r>
                  <a:rPr lang="en-GB"/>
                  <a:t>Number of Responses</a:t>
                </a:r>
              </a:p>
            </c:rich>
          </c:tx>
          <c:layout/>
          <c:overlay val="0"/>
        </c:title>
        <c:numFmt formatCode="General" sourceLinked="1"/>
        <c:majorTickMark val="out"/>
        <c:minorTickMark val="none"/>
        <c:tickLblPos val="nextTo"/>
        <c:crossAx val="231881640"/>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GB"/>
              <a:t>Ascent and Descent of Cuillin Ridge</a:t>
            </a:r>
          </a:p>
        </c:rich>
      </c:tx>
      <c:layout/>
      <c:overlay val="0"/>
    </c:title>
    <c:autoTitleDeleted val="0"/>
    <c:plotArea>
      <c:layout/>
      <c:lineChart>
        <c:grouping val="standard"/>
        <c:varyColors val="0"/>
        <c:ser>
          <c:idx val="0"/>
          <c:order val="0"/>
          <c:marker>
            <c:symbol val="none"/>
          </c:marker>
          <c:cat>
            <c:strRef>
              <c:f>'L6 O2 Task 2 Ans'!$N$5:$N$15</c:f>
              <c:strCache>
                <c:ptCount val="11"/>
                <c:pt idx="0">
                  <c:v>Sgurr na Banachd</c:v>
                </c:pt>
                <c:pt idx="1">
                  <c:v>Sgurr Dearg - In</c:v>
                </c:pt>
                <c:pt idx="2">
                  <c:v>Sgurr a'Ghreadai</c:v>
                </c:pt>
                <c:pt idx="3">
                  <c:v>Sgurr a'Mhadaidh</c:v>
                </c:pt>
                <c:pt idx="4">
                  <c:v>Sgurr Alasdair</c:v>
                </c:pt>
                <c:pt idx="5">
                  <c:v>Sgurr Mhic Choin</c:v>
                </c:pt>
                <c:pt idx="6">
                  <c:v>Sgurr nan Eag</c:v>
                </c:pt>
                <c:pt idx="7">
                  <c:v>Sgurr Dubh Mor</c:v>
                </c:pt>
                <c:pt idx="8">
                  <c:v>Bruach na Frithe</c:v>
                </c:pt>
                <c:pt idx="9">
                  <c:v>Am Basteir</c:v>
                </c:pt>
                <c:pt idx="10">
                  <c:v>Sgurr nan Gillea</c:v>
                </c:pt>
              </c:strCache>
            </c:strRef>
          </c:cat>
          <c:val>
            <c:numRef>
              <c:f>'L6 O2 Task 2 Ans'!$O$5:$O$15</c:f>
              <c:numCache>
                <c:formatCode>General</c:formatCode>
                <c:ptCount val="11"/>
                <c:pt idx="0">
                  <c:v>965</c:v>
                </c:pt>
                <c:pt idx="1">
                  <c:v>986</c:v>
                </c:pt>
                <c:pt idx="2">
                  <c:v>973</c:v>
                </c:pt>
                <c:pt idx="3">
                  <c:v>918</c:v>
                </c:pt>
                <c:pt idx="4">
                  <c:v>992</c:v>
                </c:pt>
                <c:pt idx="5">
                  <c:v>948</c:v>
                </c:pt>
                <c:pt idx="6">
                  <c:v>924</c:v>
                </c:pt>
                <c:pt idx="7">
                  <c:v>944</c:v>
                </c:pt>
                <c:pt idx="8">
                  <c:v>958</c:v>
                </c:pt>
                <c:pt idx="9">
                  <c:v>934</c:v>
                </c:pt>
                <c:pt idx="10">
                  <c:v>964</c:v>
                </c:pt>
              </c:numCache>
            </c:numRef>
          </c:val>
          <c:smooth val="0"/>
          <c:extLst>
            <c:ext xmlns:c16="http://schemas.microsoft.com/office/drawing/2014/chart" uri="{C3380CC4-5D6E-409C-BE32-E72D297353CC}">
              <c16:uniqueId val="{00000000-2802-49D2-8CEE-CFB11EE73B0E}"/>
            </c:ext>
          </c:extLst>
        </c:ser>
        <c:dLbls>
          <c:showLegendKey val="0"/>
          <c:showVal val="0"/>
          <c:showCatName val="0"/>
          <c:showSerName val="0"/>
          <c:showPercent val="0"/>
          <c:showBubbleSize val="0"/>
        </c:dLbls>
        <c:smooth val="0"/>
        <c:axId val="231524136"/>
        <c:axId val="1"/>
      </c:lineChart>
      <c:catAx>
        <c:axId val="231524136"/>
        <c:scaling>
          <c:orientation val="minMax"/>
        </c:scaling>
        <c:delete val="0"/>
        <c:axPos val="b"/>
        <c:title>
          <c:tx>
            <c:rich>
              <a:bodyPr/>
              <a:lstStyle/>
              <a:p>
                <a:pPr>
                  <a:defRPr/>
                </a:pPr>
                <a:r>
                  <a:rPr lang="en-GB"/>
                  <a:t>Munro</a:t>
                </a:r>
              </a:p>
            </c:rich>
          </c:tx>
          <c:layout/>
          <c:overlay val="0"/>
        </c:title>
        <c:numFmt formatCode="General" sourceLinked="1"/>
        <c:majorTickMark val="out"/>
        <c:minorTickMark val="none"/>
        <c:tickLblPos val="nextTo"/>
        <c:crossAx val="1"/>
        <c:crosses val="autoZero"/>
        <c:auto val="1"/>
        <c:lblAlgn val="ctr"/>
        <c:lblOffset val="100"/>
        <c:noMultiLvlLbl val="0"/>
      </c:catAx>
      <c:valAx>
        <c:axId val="1"/>
        <c:scaling>
          <c:orientation val="minMax"/>
        </c:scaling>
        <c:delete val="0"/>
        <c:axPos val="l"/>
        <c:majorGridlines/>
        <c:title>
          <c:tx>
            <c:rich>
              <a:bodyPr rot="0" vert="horz"/>
              <a:lstStyle/>
              <a:p>
                <a:pPr>
                  <a:defRPr/>
                </a:pPr>
                <a:r>
                  <a:rPr lang="en-GB"/>
                  <a:t>Height</a:t>
                </a:r>
              </a:p>
            </c:rich>
          </c:tx>
          <c:layout/>
          <c:overlay val="0"/>
        </c:title>
        <c:numFmt formatCode="General" sourceLinked="1"/>
        <c:majorTickMark val="out"/>
        <c:minorTickMark val="none"/>
        <c:tickLblPos val="nextTo"/>
        <c:crossAx val="231524136"/>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GB"/>
              <a:t>Average Rainfall per</a:t>
            </a:r>
            <a:r>
              <a:rPr lang="en-GB" baseline="0"/>
              <a:t> City</a:t>
            </a:r>
            <a:r>
              <a:rPr lang="en-GB"/>
              <a:t> </a:t>
            </a:r>
          </a:p>
        </c:rich>
      </c:tx>
      <c:layout/>
      <c:overlay val="0"/>
    </c:title>
    <c:autoTitleDeleted val="0"/>
    <c:plotArea>
      <c:layout/>
      <c:barChart>
        <c:barDir val="bar"/>
        <c:grouping val="clustered"/>
        <c:varyColors val="0"/>
        <c:ser>
          <c:idx val="0"/>
          <c:order val="0"/>
          <c:tx>
            <c:v>Glasgow</c:v>
          </c:tx>
          <c:invertIfNegative val="0"/>
          <c:cat>
            <c:strRef>
              <c:f>'L6 O3 Task 2 Ans'!$A$6:$A$17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'L6 O3 Task 2 Ans'!$C$6:$C$17</c:f>
              <c:numCache>
                <c:formatCode>General</c:formatCode>
                <c:ptCount val="12"/>
                <c:pt idx="0">
                  <c:v>130</c:v>
                </c:pt>
                <c:pt idx="1">
                  <c:v>90</c:v>
                </c:pt>
                <c:pt idx="2">
                  <c:v>120</c:v>
                </c:pt>
                <c:pt idx="3">
                  <c:v>50</c:v>
                </c:pt>
                <c:pt idx="4">
                  <c:v>60</c:v>
                </c:pt>
                <c:pt idx="5">
                  <c:v>70</c:v>
                </c:pt>
                <c:pt idx="6">
                  <c:v>70</c:v>
                </c:pt>
                <c:pt idx="7">
                  <c:v>60</c:v>
                </c:pt>
                <c:pt idx="8">
                  <c:v>80</c:v>
                </c:pt>
                <c:pt idx="9">
                  <c:v>110</c:v>
                </c:pt>
                <c:pt idx="10">
                  <c:v>100</c:v>
                </c:pt>
                <c:pt idx="11">
                  <c:v>120</c:v>
                </c:pt>
              </c:numCache>
            </c:numRef>
          </c:val>
          <c:extLst>
            <c:ext xmlns:c16="http://schemas.microsoft.com/office/drawing/2014/chart" uri="{C3380CC4-5D6E-409C-BE32-E72D297353CC}">
              <c16:uniqueId val="{00000000-B74F-45A2-96EF-F137D4A32C47}"/>
            </c:ext>
          </c:extLst>
        </c:ser>
        <c:ser>
          <c:idx val="1"/>
          <c:order val="1"/>
          <c:tx>
            <c:v>Edinburgh</c:v>
          </c:tx>
          <c:invertIfNegative val="0"/>
          <c:cat>
            <c:strRef>
              <c:f>'L6 O3 Task 2 Ans'!$A$6:$A$17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'L6 O3 Task 2 Ans'!$F$6:$F$17</c:f>
              <c:numCache>
                <c:formatCode>General</c:formatCode>
                <c:ptCount val="12"/>
                <c:pt idx="0">
                  <c:v>70</c:v>
                </c:pt>
                <c:pt idx="1">
                  <c:v>50</c:v>
                </c:pt>
                <c:pt idx="2">
                  <c:v>70</c:v>
                </c:pt>
                <c:pt idx="3">
                  <c:v>40</c:v>
                </c:pt>
                <c:pt idx="4">
                  <c:v>50</c:v>
                </c:pt>
                <c:pt idx="5">
                  <c:v>60</c:v>
                </c:pt>
                <c:pt idx="6">
                  <c:v>70</c:v>
                </c:pt>
                <c:pt idx="7">
                  <c:v>50</c:v>
                </c:pt>
                <c:pt idx="8">
                  <c:v>70</c:v>
                </c:pt>
                <c:pt idx="9">
                  <c:v>80</c:v>
                </c:pt>
                <c:pt idx="10">
                  <c:v>70</c:v>
                </c:pt>
                <c:pt idx="11">
                  <c:v>70</c:v>
                </c:pt>
              </c:numCache>
            </c:numRef>
          </c:val>
          <c:extLst>
            <c:ext xmlns:c16="http://schemas.microsoft.com/office/drawing/2014/chart" uri="{C3380CC4-5D6E-409C-BE32-E72D297353CC}">
              <c16:uniqueId val="{00000001-B74F-45A2-96EF-F137D4A32C47}"/>
            </c:ext>
          </c:extLst>
        </c:ser>
        <c:ser>
          <c:idx val="2"/>
          <c:order val="2"/>
          <c:tx>
            <c:v>Inverness</c:v>
          </c:tx>
          <c:invertIfNegative val="0"/>
          <c:cat>
            <c:strRef>
              <c:f>'L6 O3 Task 2 Ans'!$A$6:$A$17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'L6 O3 Task 2 Ans'!$I$6:$I$17</c:f>
              <c:numCache>
                <c:formatCode>General</c:formatCode>
                <c:ptCount val="12"/>
                <c:pt idx="0">
                  <c:v>50</c:v>
                </c:pt>
                <c:pt idx="1">
                  <c:v>40</c:v>
                </c:pt>
                <c:pt idx="2">
                  <c:v>40</c:v>
                </c:pt>
                <c:pt idx="3">
                  <c:v>30</c:v>
                </c:pt>
                <c:pt idx="4">
                  <c:v>40</c:v>
                </c:pt>
                <c:pt idx="5">
                  <c:v>30</c:v>
                </c:pt>
                <c:pt idx="6">
                  <c:v>20</c:v>
                </c:pt>
                <c:pt idx="7">
                  <c:v>30</c:v>
                </c:pt>
                <c:pt idx="8">
                  <c:v>30</c:v>
                </c:pt>
                <c:pt idx="9">
                  <c:v>30</c:v>
                </c:pt>
                <c:pt idx="10">
                  <c:v>20</c:v>
                </c:pt>
                <c:pt idx="11">
                  <c:v>40</c:v>
                </c:pt>
              </c:numCache>
            </c:numRef>
          </c:val>
          <c:extLst>
            <c:ext xmlns:c16="http://schemas.microsoft.com/office/drawing/2014/chart" uri="{C3380CC4-5D6E-409C-BE32-E72D297353CC}">
              <c16:uniqueId val="{00000002-B74F-45A2-96EF-F137D4A32C47}"/>
            </c:ext>
          </c:extLst>
        </c:ser>
        <c:dLbls>
          <c:showLegendKey val="0"/>
          <c:showVal val="0"/>
          <c:showCatName val="0"/>
          <c:showSerName val="0"/>
          <c:showPercent val="0"/>
          <c:showBubbleSize val="0"/>
        </c:dLbls>
        <c:gapWidth val="150"/>
        <c:axId val="231320632"/>
        <c:axId val="1"/>
      </c:barChart>
      <c:catAx>
        <c:axId val="231320632"/>
        <c:scaling>
          <c:orientation val="minMax"/>
        </c:scaling>
        <c:delete val="0"/>
        <c:axPos val="l"/>
        <c:title>
          <c:tx>
            <c:rich>
              <a:bodyPr rot="0" vert="horz"/>
              <a:lstStyle/>
              <a:p>
                <a:pPr>
                  <a:defRPr/>
                </a:pPr>
                <a:r>
                  <a:rPr lang="en-GB"/>
                  <a:t>Month</a:t>
                </a:r>
              </a:p>
            </c:rich>
          </c:tx>
          <c:layout/>
          <c:overlay val="0"/>
        </c:title>
        <c:numFmt formatCode="General" sourceLinked="1"/>
        <c:majorTickMark val="out"/>
        <c:minorTickMark val="none"/>
        <c:tickLblPos val="nextTo"/>
        <c:crossAx val="1"/>
        <c:crosses val="autoZero"/>
        <c:auto val="1"/>
        <c:lblAlgn val="ctr"/>
        <c:lblOffset val="100"/>
        <c:noMultiLvlLbl val="0"/>
      </c:catAx>
      <c:valAx>
        <c:axId val="1"/>
        <c:scaling>
          <c:orientation val="minMax"/>
        </c:scaling>
        <c:delete val="0"/>
        <c:axPos val="b"/>
        <c:majorGridlines/>
        <c:title>
          <c:tx>
            <c:rich>
              <a:bodyPr/>
              <a:lstStyle/>
              <a:p>
                <a:pPr>
                  <a:defRPr/>
                </a:pPr>
                <a:r>
                  <a:rPr lang="en-GB"/>
                  <a:t>Rainfall (mm)</a:t>
                </a:r>
              </a:p>
            </c:rich>
          </c:tx>
          <c:layout/>
          <c:overlay val="0"/>
        </c:title>
        <c:numFmt formatCode="General" sourceLinked="1"/>
        <c:majorTickMark val="out"/>
        <c:minorTickMark val="none"/>
        <c:tickLblPos val="nextTo"/>
        <c:crossAx val="231320632"/>
        <c:crosses val="autoZero"/>
        <c:crossBetween val="between"/>
      </c:valAx>
    </c:plotArea>
    <c:legend>
      <c:legendPos val="r"/>
      <c:layout/>
      <c:overlay val="0"/>
    </c:legend>
    <c:plotVisOnly val="1"/>
    <c:dispBlanksAs val="gap"/>
    <c:showDLblsOverMax val="0"/>
  </c:chart>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image" Target="../media/image2.jpeg"/></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6</xdr:col>
      <xdr:colOff>552450</xdr:colOff>
      <xdr:row>8</xdr:row>
      <xdr:rowOff>228600</xdr:rowOff>
    </xdr:from>
    <xdr:to>
      <xdr:col>11</xdr:col>
      <xdr:colOff>285750</xdr:colOff>
      <xdr:row>13</xdr:row>
      <xdr:rowOff>142875</xdr:rowOff>
    </xdr:to>
    <xdr:sp macro="" textlink="">
      <xdr:nvSpPr>
        <xdr:cNvPr id="2" name="TextBox 1"/>
        <xdr:cNvSpPr txBox="1"/>
      </xdr:nvSpPr>
      <xdr:spPr>
        <a:xfrm>
          <a:off x="4210050" y="2133600"/>
          <a:ext cx="2781300" cy="1104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nSpc>
              <a:spcPts val="1200"/>
            </a:lnSpc>
          </a:pPr>
          <a:r>
            <a:rPr lang="en-GB" sz="1100" b="1"/>
            <a:t>Note:</a:t>
          </a:r>
        </a:p>
        <a:p>
          <a:pPr>
            <a:lnSpc>
              <a:spcPts val="1200"/>
            </a:lnSpc>
          </a:pPr>
          <a:r>
            <a:rPr lang="en-GB" sz="1100"/>
            <a:t>Learner's</a:t>
          </a:r>
          <a:r>
            <a:rPr lang="en-GB" sz="1100" baseline="0"/>
            <a:t> solutions will vary from the one shown (e.g. pupil names, layout and progress made) but should still meet the requirements of the task set</a:t>
          </a:r>
          <a:endParaRPr lang="en-GB"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114299</xdr:colOff>
      <xdr:row>2</xdr:row>
      <xdr:rowOff>228599</xdr:rowOff>
    </xdr:from>
    <xdr:to>
      <xdr:col>12</xdr:col>
      <xdr:colOff>600074</xdr:colOff>
      <xdr:row>10</xdr:row>
      <xdr:rowOff>200024</xdr:rowOff>
    </xdr:to>
    <xdr:sp macro="" textlink="">
      <xdr:nvSpPr>
        <xdr:cNvPr id="2" name="TextBox 1"/>
        <xdr:cNvSpPr txBox="1"/>
      </xdr:nvSpPr>
      <xdr:spPr>
        <a:xfrm>
          <a:off x="3771899" y="704849"/>
          <a:ext cx="4143375" cy="18764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GB" sz="1100" b="1"/>
            <a:t>Macros</a:t>
          </a:r>
        </a:p>
        <a:p>
          <a:r>
            <a:rPr lang="en-GB" sz="1100"/>
            <a:t>Ctrl+a to change the background colour and text colour</a:t>
          </a:r>
        </a:p>
        <a:p>
          <a:r>
            <a:rPr lang="en-GB" sz="1100"/>
            <a:t>Ctrl+b</a:t>
          </a:r>
          <a:r>
            <a:rPr lang="en-GB" sz="1100" baseline="0"/>
            <a:t> to change back to black and white</a:t>
          </a:r>
        </a:p>
        <a:p>
          <a:endParaRPr lang="en-GB" sz="1100" baseline="0"/>
        </a:p>
        <a:p>
          <a:r>
            <a:rPr lang="en-GB" sz="1100" b="1" baseline="0"/>
            <a:t>Note</a:t>
          </a:r>
        </a:p>
        <a:p>
          <a:r>
            <a:rPr lang="en-GB" sz="1100" baseline="0"/>
            <a:t>Learner's shortcuts and colours used may be different. Macro could also be initiated using a button </a:t>
          </a:r>
        </a:p>
        <a:p>
          <a:endParaRPr lang="en-GB" sz="1100" baseline="0"/>
        </a:p>
        <a:p>
          <a:r>
            <a:rPr lang="en-GB" sz="1100" baseline="0"/>
            <a:t>Learner could include any appropriate picture - image shown here taken from clipart</a:t>
          </a:r>
          <a:endParaRPr lang="en-GB" sz="1100"/>
        </a:p>
      </xdr:txBody>
    </xdr:sp>
    <xdr:clientData/>
  </xdr:twoCellAnchor>
  <xdr:oneCellAnchor>
    <xdr:from>
      <xdr:col>1</xdr:col>
      <xdr:colOff>219075</xdr:colOff>
      <xdr:row>9</xdr:row>
      <xdr:rowOff>38100</xdr:rowOff>
    </xdr:from>
    <xdr:ext cx="2886075" cy="2162175"/>
    <xdr:pic>
      <xdr:nvPicPr>
        <xdr:cNvPr id="3" name="Picture 3" descr="C:\Users\C Lamont\AppData\Local\Microsoft\Windows\INetCache\IE\EJ8PR1IE\camera[1].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8675" y="2181225"/>
          <a:ext cx="2886075" cy="2162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twoCellAnchor>
    <xdr:from>
      <xdr:col>10</xdr:col>
      <xdr:colOff>304800</xdr:colOff>
      <xdr:row>8</xdr:row>
      <xdr:rowOff>123825</xdr:rowOff>
    </xdr:from>
    <xdr:to>
      <xdr:col>14</xdr:col>
      <xdr:colOff>47625</xdr:colOff>
      <xdr:row>21</xdr:row>
      <xdr:rowOff>123825</xdr:rowOff>
    </xdr:to>
    <xdr:graphicFrame macro="">
      <xdr:nvGraphicFramePr>
        <xdr:cNvPr id="2"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9</xdr:col>
      <xdr:colOff>228600</xdr:colOff>
      <xdr:row>17</xdr:row>
      <xdr:rowOff>142875</xdr:rowOff>
    </xdr:from>
    <xdr:to>
      <xdr:col>11</xdr:col>
      <xdr:colOff>352425</xdr:colOff>
      <xdr:row>26</xdr:row>
      <xdr:rowOff>66675</xdr:rowOff>
    </xdr:to>
    <xdr:sp macro="" textlink="">
      <xdr:nvSpPr>
        <xdr:cNvPr id="2" name="TextBox 1"/>
        <xdr:cNvSpPr txBox="1"/>
      </xdr:nvSpPr>
      <xdr:spPr>
        <a:xfrm>
          <a:off x="5715000" y="3381375"/>
          <a:ext cx="1343025" cy="1638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GB" sz="1100"/>
            <a:t>This</a:t>
          </a:r>
          <a:r>
            <a:rPr lang="en-GB" sz="1100" baseline="0"/>
            <a:t> is just one possible solution, banding, colours and the nature of some formula may change but overall effect should be the same</a:t>
          </a:r>
        </a:p>
        <a:p>
          <a:endParaRPr lang="en-GB" sz="1100" baseline="0"/>
        </a:p>
        <a:p>
          <a:r>
            <a:rPr lang="en-GB" sz="1100" baseline="0"/>
            <a:t>The solution to Part 4 not shown here to allow for majority of task solutions to be demonstrated</a:t>
          </a:r>
          <a:endParaRPr lang="en-GB" sz="1100"/>
        </a:p>
      </xdr:txBody>
    </xdr:sp>
    <xdr:clientData/>
  </xdr:twoCellAnchor>
  <xdr:twoCellAnchor>
    <xdr:from>
      <xdr:col>16</xdr:col>
      <xdr:colOff>600075</xdr:colOff>
      <xdr:row>2</xdr:row>
      <xdr:rowOff>180975</xdr:rowOff>
    </xdr:from>
    <xdr:to>
      <xdr:col>26</xdr:col>
      <xdr:colOff>361950</xdr:colOff>
      <xdr:row>20</xdr:row>
      <xdr:rowOff>123825</xdr:rowOff>
    </xdr:to>
    <xdr:graphicFrame macro="">
      <xdr:nvGraphicFramePr>
        <xdr:cNvPr id="3"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4</xdr:col>
      <xdr:colOff>323850</xdr:colOff>
      <xdr:row>5</xdr:row>
      <xdr:rowOff>133350</xdr:rowOff>
    </xdr:from>
    <xdr:to>
      <xdr:col>7</xdr:col>
      <xdr:colOff>85725</xdr:colOff>
      <xdr:row>10</xdr:row>
      <xdr:rowOff>180975</xdr:rowOff>
    </xdr:to>
    <xdr:sp macro="" textlink="">
      <xdr:nvSpPr>
        <xdr:cNvPr id="2" name="TextBox 1"/>
        <xdr:cNvSpPr txBox="1"/>
      </xdr:nvSpPr>
      <xdr:spPr>
        <a:xfrm>
          <a:off x="2762250" y="1085850"/>
          <a:ext cx="1590675" cy="10001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GB" sz="1100"/>
            <a:t>word used by learner may vary,</a:t>
          </a:r>
          <a:r>
            <a:rPr lang="en-GB" sz="1100" baseline="0"/>
            <a:t> 'f</a:t>
          </a:r>
          <a:r>
            <a:rPr lang="en-GB" sz="1100"/>
            <a:t>ootball'</a:t>
          </a:r>
          <a:r>
            <a:rPr lang="en-GB" sz="1100" baseline="0"/>
            <a:t> used as example</a:t>
          </a:r>
          <a:endParaRPr lang="en-GB" sz="1100"/>
        </a:p>
      </xdr:txBody>
    </xdr:sp>
    <xdr:clientData/>
  </xdr:twoCellAnchor>
</xdr:wsDr>
</file>

<file path=xl/drawings/drawing6.xml><?xml version="1.0" encoding="utf-8"?>
<xdr:wsDr xmlns:xdr="http://schemas.openxmlformats.org/drawingml/2006/spreadsheetDrawing" xmlns:a="http://schemas.openxmlformats.org/drawingml/2006/main">
  <xdr:oneCellAnchor>
    <xdr:from>
      <xdr:col>11</xdr:col>
      <xdr:colOff>333375</xdr:colOff>
      <xdr:row>6</xdr:row>
      <xdr:rowOff>219075</xdr:rowOff>
    </xdr:from>
    <xdr:ext cx="3657600" cy="2524125"/>
    <xdr:pic>
      <xdr:nvPicPr>
        <xdr:cNvPr id="2" name="Picture 3" descr="C:\Users\C Lamont\AppData\Local\Microsoft\Windows\INetCache\IE\HAQ4L5DC\heads[1].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38975" y="1647825"/>
          <a:ext cx="3657600" cy="2524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0</xdr:col>
      <xdr:colOff>923925</xdr:colOff>
      <xdr:row>10</xdr:row>
      <xdr:rowOff>85725</xdr:rowOff>
    </xdr:from>
    <xdr:to>
      <xdr:col>4</xdr:col>
      <xdr:colOff>495300</xdr:colOff>
      <xdr:row>16</xdr:row>
      <xdr:rowOff>133350</xdr:rowOff>
    </xdr:to>
    <xdr:sp macro="" textlink="">
      <xdr:nvSpPr>
        <xdr:cNvPr id="3" name="TextBox 2"/>
        <xdr:cNvSpPr txBox="1"/>
      </xdr:nvSpPr>
      <xdr:spPr>
        <a:xfrm>
          <a:off x="609600" y="2466975"/>
          <a:ext cx="2324100" cy="14763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GB" sz="1100"/>
            <a:t>This</a:t>
          </a:r>
          <a:r>
            <a:rPr lang="en-GB" sz="1100" baseline="0"/>
            <a:t> is a suggested layout, learners are likely to be more creative.</a:t>
          </a:r>
        </a:p>
        <a:p>
          <a:endParaRPr lang="en-GB" sz="1100" baseline="0"/>
        </a:p>
        <a:p>
          <a:r>
            <a:rPr lang="en-GB" sz="1100" baseline="0"/>
            <a:t>Graphic sourced from ClipArt</a:t>
          </a:r>
          <a:endParaRPr lang="en-GB"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10</xdr:col>
      <xdr:colOff>295275</xdr:colOff>
      <xdr:row>1</xdr:row>
      <xdr:rowOff>228600</xdr:rowOff>
    </xdr:from>
    <xdr:to>
      <xdr:col>20</xdr:col>
      <xdr:colOff>323850</xdr:colOff>
      <xdr:row>15</xdr:row>
      <xdr:rowOff>219075</xdr:rowOff>
    </xdr:to>
    <xdr:graphicFrame macro="">
      <xdr:nvGraphicFramePr>
        <xdr:cNvPr id="2"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295275</xdr:colOff>
      <xdr:row>17</xdr:row>
      <xdr:rowOff>9525</xdr:rowOff>
    </xdr:from>
    <xdr:to>
      <xdr:col>15</xdr:col>
      <xdr:colOff>47625</xdr:colOff>
      <xdr:row>21</xdr:row>
      <xdr:rowOff>104775</xdr:rowOff>
    </xdr:to>
    <xdr:sp macro="" textlink="">
      <xdr:nvSpPr>
        <xdr:cNvPr id="3" name="TextBox 2"/>
        <xdr:cNvSpPr txBox="1"/>
      </xdr:nvSpPr>
      <xdr:spPr>
        <a:xfrm>
          <a:off x="6391275" y="4057650"/>
          <a:ext cx="2800350" cy="1047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GB" sz="1100" b="1"/>
            <a:t>Note:</a:t>
          </a:r>
          <a:r>
            <a:rPr lang="en-GB" sz="1100" b="1" baseline="0"/>
            <a:t> </a:t>
          </a:r>
          <a:r>
            <a:rPr lang="en-GB" sz="1100" baseline="0"/>
            <a:t>This is a complete spreadsheet without any intenional errors introduced - Part 1</a:t>
          </a:r>
          <a:endParaRPr lang="en-GB" sz="1100"/>
        </a:p>
      </xdr:txBody>
    </xdr:sp>
    <xdr:clientData/>
  </xdr:twoCellAnchor>
</xdr:wsDr>
</file>

<file path=xl/tables/table1.xml><?xml version="1.0" encoding="utf-8"?>
<table xmlns="http://schemas.openxmlformats.org/spreadsheetml/2006/main" id="1" name="Table1" displayName="Table1" ref="K3:M7" totalsRowShown="0" headerRowDxfId="27">
  <autoFilter ref="K3:M7"/>
  <tableColumns count="3">
    <tableColumn id="1" name="Response" dataDxfId="26"/>
    <tableColumn id="2" name="Favourite" dataDxfId="25">
      <calculatedColumnFormula>COUNTIF(F4:F133, K4)</calculatedColumnFormula>
    </tableColumn>
    <tableColumn id="3" name="Least favourite" dataDxfId="24">
      <calculatedColumnFormula>COUNTIF(G4:G133, K4)</calculatedColumnFormula>
    </tableColumn>
  </tableColumns>
  <tableStyleInfo name="TableStyleLight1" showFirstColumn="0" showLastColumn="0" showRowStripes="1" showColumnStripes="0"/>
</table>
</file>

<file path=xl/tables/table2.xml><?xml version="1.0" encoding="utf-8"?>
<table xmlns="http://schemas.openxmlformats.org/spreadsheetml/2006/main" id="2" name="Table4" displayName="Table4" ref="A3:H287" totalsRowShown="0" headerRowDxfId="23" dataDxfId="22" headerRowCellStyle="Normal 2" dataCellStyle="Normal 2">
  <autoFilter ref="A3:H287"/>
  <sortState ref="A30:H286">
    <sortCondition descending="1" ref="C4:C287"/>
    <sortCondition ref="D4:D287"/>
  </sortState>
  <tableColumns count="8">
    <tableColumn id="8" name="Rank" dataDxfId="21" dataCellStyle="Normal 2">
      <calculatedColumnFormula>RANK(B4,$B$4:$B$287)</calculatedColumnFormula>
    </tableColumn>
    <tableColumn id="1" name="Metres" dataDxfId="20" dataCellStyle="Normal 2"/>
    <tableColumn id="2" name="Feet" dataDxfId="19" dataCellStyle="Normal 2"/>
    <tableColumn id="3" name="Name" dataDxfId="18" dataCellStyle="Normal 2"/>
    <tableColumn id="4" name="OS Map" dataDxfId="17" dataCellStyle="Normal 2"/>
    <tableColumn id="5" name="Prefix" dataDxfId="16" dataCellStyle="Normal 2"/>
    <tableColumn id="6" name="Gridref" dataDxfId="15" dataCellStyle="Normal 2"/>
    <tableColumn id="7" name="Date Completed" dataDxfId="14" dataCellStyle="Normal 2"/>
  </tableColumns>
  <tableStyleInfo name="TableStyleLight1" showFirstColumn="0" showLastColumn="0" showRowStripes="1" showColumnStripes="0"/>
</table>
</file>

<file path=xl/tables/table3.xml><?xml version="1.0" encoding="utf-8"?>
<table xmlns="http://schemas.openxmlformats.org/spreadsheetml/2006/main" id="3" name="Table9" displayName="Table9" ref="N4:P15" totalsRowShown="0" headerRowDxfId="13" dataDxfId="12" headerRowBorderDxfId="10" tableBorderDxfId="11" totalsRowBorderDxfId="9" headerRowCellStyle="Normal 2" dataCellStyle="Normal 2">
  <autoFilter ref="N4:P15"/>
  <sortState ref="N5:P15">
    <sortCondition ref="P4:P15"/>
  </sortState>
  <tableColumns count="3">
    <tableColumn id="1" name="Name" dataDxfId="8" dataCellStyle="Normal 2"/>
    <tableColumn id="2" name="Height(m)" dataDxfId="7" dataCellStyle="Normal 2"/>
    <tableColumn id="3" name="Gridref" dataDxfId="6" dataCellStyle="Normal 2"/>
  </tableColumns>
  <tableStyleInfo showFirstColumn="0"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4.xml"/><Relationship Id="rId1" Type="http://schemas.openxmlformats.org/officeDocument/2006/relationships/printerSettings" Target="../printerSettings/printerSettings3.bin"/><Relationship Id="rId4" Type="http://schemas.openxmlformats.org/officeDocument/2006/relationships/table" Target="../tables/table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13"/>
  <sheetViews>
    <sheetView workbookViewId="0">
      <selection activeCell="G15" sqref="G15"/>
    </sheetView>
  </sheetViews>
  <sheetFormatPr defaultRowHeight="18.75" x14ac:dyDescent="0.3"/>
  <cols>
    <col min="1" max="6" width="9.140625" style="1"/>
    <col min="7" max="7" width="11.140625" style="1" bestFit="1" customWidth="1"/>
    <col min="8" max="16384" width="9.140625" style="1"/>
  </cols>
  <sheetData>
    <row r="1" spans="1:7" s="3" customFormat="1" x14ac:dyDescent="0.3">
      <c r="A1" s="3" t="s">
        <v>20</v>
      </c>
    </row>
    <row r="3" spans="1:7" x14ac:dyDescent="0.3">
      <c r="B3" s="2" t="s">
        <v>19</v>
      </c>
      <c r="C3" s="2" t="s">
        <v>18</v>
      </c>
      <c r="D3" s="2" t="s">
        <v>17</v>
      </c>
      <c r="E3" s="2" t="s">
        <v>16</v>
      </c>
      <c r="G3" s="2" t="s">
        <v>15</v>
      </c>
    </row>
    <row r="4" spans="1:7" x14ac:dyDescent="0.3">
      <c r="B4" s="1" t="s">
        <v>14</v>
      </c>
      <c r="C4" s="1" t="s">
        <v>1</v>
      </c>
      <c r="D4" s="1" t="s">
        <v>1</v>
      </c>
      <c r="E4" s="1" t="s">
        <v>1</v>
      </c>
      <c r="G4" s="1" t="s">
        <v>10</v>
      </c>
    </row>
    <row r="5" spans="1:7" x14ac:dyDescent="0.3">
      <c r="B5" s="1" t="s">
        <v>13</v>
      </c>
      <c r="C5" s="1" t="s">
        <v>1</v>
      </c>
      <c r="D5" s="1" t="s">
        <v>2</v>
      </c>
      <c r="E5" s="1" t="s">
        <v>0</v>
      </c>
      <c r="G5" s="1" t="s">
        <v>12</v>
      </c>
    </row>
    <row r="6" spans="1:7" x14ac:dyDescent="0.3">
      <c r="B6" s="1" t="s">
        <v>11</v>
      </c>
      <c r="C6" s="1" t="s">
        <v>0</v>
      </c>
      <c r="D6" s="1" t="s">
        <v>10</v>
      </c>
      <c r="E6" s="1" t="s">
        <v>1</v>
      </c>
      <c r="G6" s="1" t="s">
        <v>1</v>
      </c>
    </row>
    <row r="7" spans="1:7" x14ac:dyDescent="0.3">
      <c r="B7" s="1" t="s">
        <v>9</v>
      </c>
      <c r="C7" s="1" t="s">
        <v>1</v>
      </c>
      <c r="D7" s="1" t="s">
        <v>0</v>
      </c>
      <c r="E7" s="1" t="s">
        <v>1</v>
      </c>
    </row>
    <row r="8" spans="1:7" x14ac:dyDescent="0.3">
      <c r="B8" s="1" t="s">
        <v>8</v>
      </c>
      <c r="C8" s="1" t="s">
        <v>1</v>
      </c>
      <c r="D8" s="1" t="s">
        <v>0</v>
      </c>
      <c r="E8" s="1" t="s">
        <v>0</v>
      </c>
    </row>
    <row r="9" spans="1:7" x14ac:dyDescent="0.3">
      <c r="B9" s="1" t="s">
        <v>7</v>
      </c>
      <c r="C9" s="1" t="s">
        <v>1</v>
      </c>
      <c r="D9" s="1" t="s">
        <v>2</v>
      </c>
      <c r="E9" s="1" t="s">
        <v>2</v>
      </c>
    </row>
    <row r="10" spans="1:7" x14ac:dyDescent="0.3">
      <c r="B10" s="1" t="s">
        <v>6</v>
      </c>
      <c r="C10" s="1" t="s">
        <v>2</v>
      </c>
      <c r="D10" s="1" t="s">
        <v>2</v>
      </c>
      <c r="E10" s="1" t="s">
        <v>1</v>
      </c>
    </row>
    <row r="11" spans="1:7" x14ac:dyDescent="0.3">
      <c r="B11" s="1" t="s">
        <v>5</v>
      </c>
      <c r="C11" s="1" t="s">
        <v>0</v>
      </c>
      <c r="D11" s="1" t="s">
        <v>0</v>
      </c>
      <c r="E11" s="1" t="s">
        <v>2</v>
      </c>
    </row>
    <row r="12" spans="1:7" x14ac:dyDescent="0.3">
      <c r="B12" s="1" t="s">
        <v>4</v>
      </c>
      <c r="C12" s="1" t="s">
        <v>2</v>
      </c>
      <c r="D12" s="1" t="s">
        <v>1</v>
      </c>
      <c r="E12" s="1" t="s">
        <v>0</v>
      </c>
    </row>
    <row r="13" spans="1:7" x14ac:dyDescent="0.3">
      <c r="B13" s="1" t="s">
        <v>3</v>
      </c>
      <c r="C13" s="1" t="s">
        <v>2</v>
      </c>
      <c r="D13" s="1" t="s">
        <v>1</v>
      </c>
      <c r="E13" s="1" t="s">
        <v>0</v>
      </c>
    </row>
  </sheetData>
  <conditionalFormatting sqref="C4:E13">
    <cfRule type="cellIs" dxfId="5" priority="1" operator="equal">
      <formula>"Some"</formula>
    </cfRule>
    <cfRule type="cellIs" dxfId="4" priority="2" operator="equal">
      <formula>"Good"</formula>
    </cfRule>
    <cfRule type="cellIs" dxfId="3" priority="3" operator="equal">
      <formula>"V.Good"</formula>
    </cfRule>
  </conditionalFormatting>
  <dataValidations count="1">
    <dataValidation type="list" errorStyle="information" allowBlank="1" showInputMessage="1" showErrorMessage="1" errorTitle="Error" error="Progress must be some, good or very good" promptTitle="Validation" prompt="Please enter the level of progress_x000a_" sqref="C4:E13 IY4:JA13 SU4:SW13 ACQ4:ACS13 AMM4:AMO13 AWI4:AWK13 BGE4:BGG13 BQA4:BQC13 BZW4:BZY13 CJS4:CJU13 CTO4:CTQ13 DDK4:DDM13 DNG4:DNI13 DXC4:DXE13 EGY4:EHA13 EQU4:EQW13 FAQ4:FAS13 FKM4:FKO13 FUI4:FUK13 GEE4:GEG13 GOA4:GOC13 GXW4:GXY13 HHS4:HHU13 HRO4:HRQ13 IBK4:IBM13 ILG4:ILI13 IVC4:IVE13 JEY4:JFA13 JOU4:JOW13 JYQ4:JYS13 KIM4:KIO13 KSI4:KSK13 LCE4:LCG13 LMA4:LMC13 LVW4:LVY13 MFS4:MFU13 MPO4:MPQ13 MZK4:MZM13 NJG4:NJI13 NTC4:NTE13 OCY4:ODA13 OMU4:OMW13 OWQ4:OWS13 PGM4:PGO13 PQI4:PQK13 QAE4:QAG13 QKA4:QKC13 QTW4:QTY13 RDS4:RDU13 RNO4:RNQ13 RXK4:RXM13 SHG4:SHI13 SRC4:SRE13 TAY4:TBA13 TKU4:TKW13 TUQ4:TUS13 UEM4:UEO13 UOI4:UOK13 UYE4:UYG13 VIA4:VIC13 VRW4:VRY13 WBS4:WBU13 WLO4:WLQ13 WVK4:WVM13 C65540:E65549 IY65540:JA65549 SU65540:SW65549 ACQ65540:ACS65549 AMM65540:AMO65549 AWI65540:AWK65549 BGE65540:BGG65549 BQA65540:BQC65549 BZW65540:BZY65549 CJS65540:CJU65549 CTO65540:CTQ65549 DDK65540:DDM65549 DNG65540:DNI65549 DXC65540:DXE65549 EGY65540:EHA65549 EQU65540:EQW65549 FAQ65540:FAS65549 FKM65540:FKO65549 FUI65540:FUK65549 GEE65540:GEG65549 GOA65540:GOC65549 GXW65540:GXY65549 HHS65540:HHU65549 HRO65540:HRQ65549 IBK65540:IBM65549 ILG65540:ILI65549 IVC65540:IVE65549 JEY65540:JFA65549 JOU65540:JOW65549 JYQ65540:JYS65549 KIM65540:KIO65549 KSI65540:KSK65549 LCE65540:LCG65549 LMA65540:LMC65549 LVW65540:LVY65549 MFS65540:MFU65549 MPO65540:MPQ65549 MZK65540:MZM65549 NJG65540:NJI65549 NTC65540:NTE65549 OCY65540:ODA65549 OMU65540:OMW65549 OWQ65540:OWS65549 PGM65540:PGO65549 PQI65540:PQK65549 QAE65540:QAG65549 QKA65540:QKC65549 QTW65540:QTY65549 RDS65540:RDU65549 RNO65540:RNQ65549 RXK65540:RXM65549 SHG65540:SHI65549 SRC65540:SRE65549 TAY65540:TBA65549 TKU65540:TKW65549 TUQ65540:TUS65549 UEM65540:UEO65549 UOI65540:UOK65549 UYE65540:UYG65549 VIA65540:VIC65549 VRW65540:VRY65549 WBS65540:WBU65549 WLO65540:WLQ65549 WVK65540:WVM65549 C131076:E131085 IY131076:JA131085 SU131076:SW131085 ACQ131076:ACS131085 AMM131076:AMO131085 AWI131076:AWK131085 BGE131076:BGG131085 BQA131076:BQC131085 BZW131076:BZY131085 CJS131076:CJU131085 CTO131076:CTQ131085 DDK131076:DDM131085 DNG131076:DNI131085 DXC131076:DXE131085 EGY131076:EHA131085 EQU131076:EQW131085 FAQ131076:FAS131085 FKM131076:FKO131085 FUI131076:FUK131085 GEE131076:GEG131085 GOA131076:GOC131085 GXW131076:GXY131085 HHS131076:HHU131085 HRO131076:HRQ131085 IBK131076:IBM131085 ILG131076:ILI131085 IVC131076:IVE131085 JEY131076:JFA131085 JOU131076:JOW131085 JYQ131076:JYS131085 KIM131076:KIO131085 KSI131076:KSK131085 LCE131076:LCG131085 LMA131076:LMC131085 LVW131076:LVY131085 MFS131076:MFU131085 MPO131076:MPQ131085 MZK131076:MZM131085 NJG131076:NJI131085 NTC131076:NTE131085 OCY131076:ODA131085 OMU131076:OMW131085 OWQ131076:OWS131085 PGM131076:PGO131085 PQI131076:PQK131085 QAE131076:QAG131085 QKA131076:QKC131085 QTW131076:QTY131085 RDS131076:RDU131085 RNO131076:RNQ131085 RXK131076:RXM131085 SHG131076:SHI131085 SRC131076:SRE131085 TAY131076:TBA131085 TKU131076:TKW131085 TUQ131076:TUS131085 UEM131076:UEO131085 UOI131076:UOK131085 UYE131076:UYG131085 VIA131076:VIC131085 VRW131076:VRY131085 WBS131076:WBU131085 WLO131076:WLQ131085 WVK131076:WVM131085 C196612:E196621 IY196612:JA196621 SU196612:SW196621 ACQ196612:ACS196621 AMM196612:AMO196621 AWI196612:AWK196621 BGE196612:BGG196621 BQA196612:BQC196621 BZW196612:BZY196621 CJS196612:CJU196621 CTO196612:CTQ196621 DDK196612:DDM196621 DNG196612:DNI196621 DXC196612:DXE196621 EGY196612:EHA196621 EQU196612:EQW196621 FAQ196612:FAS196621 FKM196612:FKO196621 FUI196612:FUK196621 GEE196612:GEG196621 GOA196612:GOC196621 GXW196612:GXY196621 HHS196612:HHU196621 HRO196612:HRQ196621 IBK196612:IBM196621 ILG196612:ILI196621 IVC196612:IVE196621 JEY196612:JFA196621 JOU196612:JOW196621 JYQ196612:JYS196621 KIM196612:KIO196621 KSI196612:KSK196621 LCE196612:LCG196621 LMA196612:LMC196621 LVW196612:LVY196621 MFS196612:MFU196621 MPO196612:MPQ196621 MZK196612:MZM196621 NJG196612:NJI196621 NTC196612:NTE196621 OCY196612:ODA196621 OMU196612:OMW196621 OWQ196612:OWS196621 PGM196612:PGO196621 PQI196612:PQK196621 QAE196612:QAG196621 QKA196612:QKC196621 QTW196612:QTY196621 RDS196612:RDU196621 RNO196612:RNQ196621 RXK196612:RXM196621 SHG196612:SHI196621 SRC196612:SRE196621 TAY196612:TBA196621 TKU196612:TKW196621 TUQ196612:TUS196621 UEM196612:UEO196621 UOI196612:UOK196621 UYE196612:UYG196621 VIA196612:VIC196621 VRW196612:VRY196621 WBS196612:WBU196621 WLO196612:WLQ196621 WVK196612:WVM196621 C262148:E262157 IY262148:JA262157 SU262148:SW262157 ACQ262148:ACS262157 AMM262148:AMO262157 AWI262148:AWK262157 BGE262148:BGG262157 BQA262148:BQC262157 BZW262148:BZY262157 CJS262148:CJU262157 CTO262148:CTQ262157 DDK262148:DDM262157 DNG262148:DNI262157 DXC262148:DXE262157 EGY262148:EHA262157 EQU262148:EQW262157 FAQ262148:FAS262157 FKM262148:FKO262157 FUI262148:FUK262157 GEE262148:GEG262157 GOA262148:GOC262157 GXW262148:GXY262157 HHS262148:HHU262157 HRO262148:HRQ262157 IBK262148:IBM262157 ILG262148:ILI262157 IVC262148:IVE262157 JEY262148:JFA262157 JOU262148:JOW262157 JYQ262148:JYS262157 KIM262148:KIO262157 KSI262148:KSK262157 LCE262148:LCG262157 LMA262148:LMC262157 LVW262148:LVY262157 MFS262148:MFU262157 MPO262148:MPQ262157 MZK262148:MZM262157 NJG262148:NJI262157 NTC262148:NTE262157 OCY262148:ODA262157 OMU262148:OMW262157 OWQ262148:OWS262157 PGM262148:PGO262157 PQI262148:PQK262157 QAE262148:QAG262157 QKA262148:QKC262157 QTW262148:QTY262157 RDS262148:RDU262157 RNO262148:RNQ262157 RXK262148:RXM262157 SHG262148:SHI262157 SRC262148:SRE262157 TAY262148:TBA262157 TKU262148:TKW262157 TUQ262148:TUS262157 UEM262148:UEO262157 UOI262148:UOK262157 UYE262148:UYG262157 VIA262148:VIC262157 VRW262148:VRY262157 WBS262148:WBU262157 WLO262148:WLQ262157 WVK262148:WVM262157 C327684:E327693 IY327684:JA327693 SU327684:SW327693 ACQ327684:ACS327693 AMM327684:AMO327693 AWI327684:AWK327693 BGE327684:BGG327693 BQA327684:BQC327693 BZW327684:BZY327693 CJS327684:CJU327693 CTO327684:CTQ327693 DDK327684:DDM327693 DNG327684:DNI327693 DXC327684:DXE327693 EGY327684:EHA327693 EQU327684:EQW327693 FAQ327684:FAS327693 FKM327684:FKO327693 FUI327684:FUK327693 GEE327684:GEG327693 GOA327684:GOC327693 GXW327684:GXY327693 HHS327684:HHU327693 HRO327684:HRQ327693 IBK327684:IBM327693 ILG327684:ILI327693 IVC327684:IVE327693 JEY327684:JFA327693 JOU327684:JOW327693 JYQ327684:JYS327693 KIM327684:KIO327693 KSI327684:KSK327693 LCE327684:LCG327693 LMA327684:LMC327693 LVW327684:LVY327693 MFS327684:MFU327693 MPO327684:MPQ327693 MZK327684:MZM327693 NJG327684:NJI327693 NTC327684:NTE327693 OCY327684:ODA327693 OMU327684:OMW327693 OWQ327684:OWS327693 PGM327684:PGO327693 PQI327684:PQK327693 QAE327684:QAG327693 QKA327684:QKC327693 QTW327684:QTY327693 RDS327684:RDU327693 RNO327684:RNQ327693 RXK327684:RXM327693 SHG327684:SHI327693 SRC327684:SRE327693 TAY327684:TBA327693 TKU327684:TKW327693 TUQ327684:TUS327693 UEM327684:UEO327693 UOI327684:UOK327693 UYE327684:UYG327693 VIA327684:VIC327693 VRW327684:VRY327693 WBS327684:WBU327693 WLO327684:WLQ327693 WVK327684:WVM327693 C393220:E393229 IY393220:JA393229 SU393220:SW393229 ACQ393220:ACS393229 AMM393220:AMO393229 AWI393220:AWK393229 BGE393220:BGG393229 BQA393220:BQC393229 BZW393220:BZY393229 CJS393220:CJU393229 CTO393220:CTQ393229 DDK393220:DDM393229 DNG393220:DNI393229 DXC393220:DXE393229 EGY393220:EHA393229 EQU393220:EQW393229 FAQ393220:FAS393229 FKM393220:FKO393229 FUI393220:FUK393229 GEE393220:GEG393229 GOA393220:GOC393229 GXW393220:GXY393229 HHS393220:HHU393229 HRO393220:HRQ393229 IBK393220:IBM393229 ILG393220:ILI393229 IVC393220:IVE393229 JEY393220:JFA393229 JOU393220:JOW393229 JYQ393220:JYS393229 KIM393220:KIO393229 KSI393220:KSK393229 LCE393220:LCG393229 LMA393220:LMC393229 LVW393220:LVY393229 MFS393220:MFU393229 MPO393220:MPQ393229 MZK393220:MZM393229 NJG393220:NJI393229 NTC393220:NTE393229 OCY393220:ODA393229 OMU393220:OMW393229 OWQ393220:OWS393229 PGM393220:PGO393229 PQI393220:PQK393229 QAE393220:QAG393229 QKA393220:QKC393229 QTW393220:QTY393229 RDS393220:RDU393229 RNO393220:RNQ393229 RXK393220:RXM393229 SHG393220:SHI393229 SRC393220:SRE393229 TAY393220:TBA393229 TKU393220:TKW393229 TUQ393220:TUS393229 UEM393220:UEO393229 UOI393220:UOK393229 UYE393220:UYG393229 VIA393220:VIC393229 VRW393220:VRY393229 WBS393220:WBU393229 WLO393220:WLQ393229 WVK393220:WVM393229 C458756:E458765 IY458756:JA458765 SU458756:SW458765 ACQ458756:ACS458765 AMM458756:AMO458765 AWI458756:AWK458765 BGE458756:BGG458765 BQA458756:BQC458765 BZW458756:BZY458765 CJS458756:CJU458765 CTO458756:CTQ458765 DDK458756:DDM458765 DNG458756:DNI458765 DXC458756:DXE458765 EGY458756:EHA458765 EQU458756:EQW458765 FAQ458756:FAS458765 FKM458756:FKO458765 FUI458756:FUK458765 GEE458756:GEG458765 GOA458756:GOC458765 GXW458756:GXY458765 HHS458756:HHU458765 HRO458756:HRQ458765 IBK458756:IBM458765 ILG458756:ILI458765 IVC458756:IVE458765 JEY458756:JFA458765 JOU458756:JOW458765 JYQ458756:JYS458765 KIM458756:KIO458765 KSI458756:KSK458765 LCE458756:LCG458765 LMA458756:LMC458765 LVW458756:LVY458765 MFS458756:MFU458765 MPO458756:MPQ458765 MZK458756:MZM458765 NJG458756:NJI458765 NTC458756:NTE458765 OCY458756:ODA458765 OMU458756:OMW458765 OWQ458756:OWS458765 PGM458756:PGO458765 PQI458756:PQK458765 QAE458756:QAG458765 QKA458756:QKC458765 QTW458756:QTY458765 RDS458756:RDU458765 RNO458756:RNQ458765 RXK458756:RXM458765 SHG458756:SHI458765 SRC458756:SRE458765 TAY458756:TBA458765 TKU458756:TKW458765 TUQ458756:TUS458765 UEM458756:UEO458765 UOI458756:UOK458765 UYE458756:UYG458765 VIA458756:VIC458765 VRW458756:VRY458765 WBS458756:WBU458765 WLO458756:WLQ458765 WVK458756:WVM458765 C524292:E524301 IY524292:JA524301 SU524292:SW524301 ACQ524292:ACS524301 AMM524292:AMO524301 AWI524292:AWK524301 BGE524292:BGG524301 BQA524292:BQC524301 BZW524292:BZY524301 CJS524292:CJU524301 CTO524292:CTQ524301 DDK524292:DDM524301 DNG524292:DNI524301 DXC524292:DXE524301 EGY524292:EHA524301 EQU524292:EQW524301 FAQ524292:FAS524301 FKM524292:FKO524301 FUI524292:FUK524301 GEE524292:GEG524301 GOA524292:GOC524301 GXW524292:GXY524301 HHS524292:HHU524301 HRO524292:HRQ524301 IBK524292:IBM524301 ILG524292:ILI524301 IVC524292:IVE524301 JEY524292:JFA524301 JOU524292:JOW524301 JYQ524292:JYS524301 KIM524292:KIO524301 KSI524292:KSK524301 LCE524292:LCG524301 LMA524292:LMC524301 LVW524292:LVY524301 MFS524292:MFU524301 MPO524292:MPQ524301 MZK524292:MZM524301 NJG524292:NJI524301 NTC524292:NTE524301 OCY524292:ODA524301 OMU524292:OMW524301 OWQ524292:OWS524301 PGM524292:PGO524301 PQI524292:PQK524301 QAE524292:QAG524301 QKA524292:QKC524301 QTW524292:QTY524301 RDS524292:RDU524301 RNO524292:RNQ524301 RXK524292:RXM524301 SHG524292:SHI524301 SRC524292:SRE524301 TAY524292:TBA524301 TKU524292:TKW524301 TUQ524292:TUS524301 UEM524292:UEO524301 UOI524292:UOK524301 UYE524292:UYG524301 VIA524292:VIC524301 VRW524292:VRY524301 WBS524292:WBU524301 WLO524292:WLQ524301 WVK524292:WVM524301 C589828:E589837 IY589828:JA589837 SU589828:SW589837 ACQ589828:ACS589837 AMM589828:AMO589837 AWI589828:AWK589837 BGE589828:BGG589837 BQA589828:BQC589837 BZW589828:BZY589837 CJS589828:CJU589837 CTO589828:CTQ589837 DDK589828:DDM589837 DNG589828:DNI589837 DXC589828:DXE589837 EGY589828:EHA589837 EQU589828:EQW589837 FAQ589828:FAS589837 FKM589828:FKO589837 FUI589828:FUK589837 GEE589828:GEG589837 GOA589828:GOC589837 GXW589828:GXY589837 HHS589828:HHU589837 HRO589828:HRQ589837 IBK589828:IBM589837 ILG589828:ILI589837 IVC589828:IVE589837 JEY589828:JFA589837 JOU589828:JOW589837 JYQ589828:JYS589837 KIM589828:KIO589837 KSI589828:KSK589837 LCE589828:LCG589837 LMA589828:LMC589837 LVW589828:LVY589837 MFS589828:MFU589837 MPO589828:MPQ589837 MZK589828:MZM589837 NJG589828:NJI589837 NTC589828:NTE589837 OCY589828:ODA589837 OMU589828:OMW589837 OWQ589828:OWS589837 PGM589828:PGO589837 PQI589828:PQK589837 QAE589828:QAG589837 QKA589828:QKC589837 QTW589828:QTY589837 RDS589828:RDU589837 RNO589828:RNQ589837 RXK589828:RXM589837 SHG589828:SHI589837 SRC589828:SRE589837 TAY589828:TBA589837 TKU589828:TKW589837 TUQ589828:TUS589837 UEM589828:UEO589837 UOI589828:UOK589837 UYE589828:UYG589837 VIA589828:VIC589837 VRW589828:VRY589837 WBS589828:WBU589837 WLO589828:WLQ589837 WVK589828:WVM589837 C655364:E655373 IY655364:JA655373 SU655364:SW655373 ACQ655364:ACS655373 AMM655364:AMO655373 AWI655364:AWK655373 BGE655364:BGG655373 BQA655364:BQC655373 BZW655364:BZY655373 CJS655364:CJU655373 CTO655364:CTQ655373 DDK655364:DDM655373 DNG655364:DNI655373 DXC655364:DXE655373 EGY655364:EHA655373 EQU655364:EQW655373 FAQ655364:FAS655373 FKM655364:FKO655373 FUI655364:FUK655373 GEE655364:GEG655373 GOA655364:GOC655373 GXW655364:GXY655373 HHS655364:HHU655373 HRO655364:HRQ655373 IBK655364:IBM655373 ILG655364:ILI655373 IVC655364:IVE655373 JEY655364:JFA655373 JOU655364:JOW655373 JYQ655364:JYS655373 KIM655364:KIO655373 KSI655364:KSK655373 LCE655364:LCG655373 LMA655364:LMC655373 LVW655364:LVY655373 MFS655364:MFU655373 MPO655364:MPQ655373 MZK655364:MZM655373 NJG655364:NJI655373 NTC655364:NTE655373 OCY655364:ODA655373 OMU655364:OMW655373 OWQ655364:OWS655373 PGM655364:PGO655373 PQI655364:PQK655373 QAE655364:QAG655373 QKA655364:QKC655373 QTW655364:QTY655373 RDS655364:RDU655373 RNO655364:RNQ655373 RXK655364:RXM655373 SHG655364:SHI655373 SRC655364:SRE655373 TAY655364:TBA655373 TKU655364:TKW655373 TUQ655364:TUS655373 UEM655364:UEO655373 UOI655364:UOK655373 UYE655364:UYG655373 VIA655364:VIC655373 VRW655364:VRY655373 WBS655364:WBU655373 WLO655364:WLQ655373 WVK655364:WVM655373 C720900:E720909 IY720900:JA720909 SU720900:SW720909 ACQ720900:ACS720909 AMM720900:AMO720909 AWI720900:AWK720909 BGE720900:BGG720909 BQA720900:BQC720909 BZW720900:BZY720909 CJS720900:CJU720909 CTO720900:CTQ720909 DDK720900:DDM720909 DNG720900:DNI720909 DXC720900:DXE720909 EGY720900:EHA720909 EQU720900:EQW720909 FAQ720900:FAS720909 FKM720900:FKO720909 FUI720900:FUK720909 GEE720900:GEG720909 GOA720900:GOC720909 GXW720900:GXY720909 HHS720900:HHU720909 HRO720900:HRQ720909 IBK720900:IBM720909 ILG720900:ILI720909 IVC720900:IVE720909 JEY720900:JFA720909 JOU720900:JOW720909 JYQ720900:JYS720909 KIM720900:KIO720909 KSI720900:KSK720909 LCE720900:LCG720909 LMA720900:LMC720909 LVW720900:LVY720909 MFS720900:MFU720909 MPO720900:MPQ720909 MZK720900:MZM720909 NJG720900:NJI720909 NTC720900:NTE720909 OCY720900:ODA720909 OMU720900:OMW720909 OWQ720900:OWS720909 PGM720900:PGO720909 PQI720900:PQK720909 QAE720900:QAG720909 QKA720900:QKC720909 QTW720900:QTY720909 RDS720900:RDU720909 RNO720900:RNQ720909 RXK720900:RXM720909 SHG720900:SHI720909 SRC720900:SRE720909 TAY720900:TBA720909 TKU720900:TKW720909 TUQ720900:TUS720909 UEM720900:UEO720909 UOI720900:UOK720909 UYE720900:UYG720909 VIA720900:VIC720909 VRW720900:VRY720909 WBS720900:WBU720909 WLO720900:WLQ720909 WVK720900:WVM720909 C786436:E786445 IY786436:JA786445 SU786436:SW786445 ACQ786436:ACS786445 AMM786436:AMO786445 AWI786436:AWK786445 BGE786436:BGG786445 BQA786436:BQC786445 BZW786436:BZY786445 CJS786436:CJU786445 CTO786436:CTQ786445 DDK786436:DDM786445 DNG786436:DNI786445 DXC786436:DXE786445 EGY786436:EHA786445 EQU786436:EQW786445 FAQ786436:FAS786445 FKM786436:FKO786445 FUI786436:FUK786445 GEE786436:GEG786445 GOA786436:GOC786445 GXW786436:GXY786445 HHS786436:HHU786445 HRO786436:HRQ786445 IBK786436:IBM786445 ILG786436:ILI786445 IVC786436:IVE786445 JEY786436:JFA786445 JOU786436:JOW786445 JYQ786436:JYS786445 KIM786436:KIO786445 KSI786436:KSK786445 LCE786436:LCG786445 LMA786436:LMC786445 LVW786436:LVY786445 MFS786436:MFU786445 MPO786436:MPQ786445 MZK786436:MZM786445 NJG786436:NJI786445 NTC786436:NTE786445 OCY786436:ODA786445 OMU786436:OMW786445 OWQ786436:OWS786445 PGM786436:PGO786445 PQI786436:PQK786445 QAE786436:QAG786445 QKA786436:QKC786445 QTW786436:QTY786445 RDS786436:RDU786445 RNO786436:RNQ786445 RXK786436:RXM786445 SHG786436:SHI786445 SRC786436:SRE786445 TAY786436:TBA786445 TKU786436:TKW786445 TUQ786436:TUS786445 UEM786436:UEO786445 UOI786436:UOK786445 UYE786436:UYG786445 VIA786436:VIC786445 VRW786436:VRY786445 WBS786436:WBU786445 WLO786436:WLQ786445 WVK786436:WVM786445 C851972:E851981 IY851972:JA851981 SU851972:SW851981 ACQ851972:ACS851981 AMM851972:AMO851981 AWI851972:AWK851981 BGE851972:BGG851981 BQA851972:BQC851981 BZW851972:BZY851981 CJS851972:CJU851981 CTO851972:CTQ851981 DDK851972:DDM851981 DNG851972:DNI851981 DXC851972:DXE851981 EGY851972:EHA851981 EQU851972:EQW851981 FAQ851972:FAS851981 FKM851972:FKO851981 FUI851972:FUK851981 GEE851972:GEG851981 GOA851972:GOC851981 GXW851972:GXY851981 HHS851972:HHU851981 HRO851972:HRQ851981 IBK851972:IBM851981 ILG851972:ILI851981 IVC851972:IVE851981 JEY851972:JFA851981 JOU851972:JOW851981 JYQ851972:JYS851981 KIM851972:KIO851981 KSI851972:KSK851981 LCE851972:LCG851981 LMA851972:LMC851981 LVW851972:LVY851981 MFS851972:MFU851981 MPO851972:MPQ851981 MZK851972:MZM851981 NJG851972:NJI851981 NTC851972:NTE851981 OCY851972:ODA851981 OMU851972:OMW851981 OWQ851972:OWS851981 PGM851972:PGO851981 PQI851972:PQK851981 QAE851972:QAG851981 QKA851972:QKC851981 QTW851972:QTY851981 RDS851972:RDU851981 RNO851972:RNQ851981 RXK851972:RXM851981 SHG851972:SHI851981 SRC851972:SRE851981 TAY851972:TBA851981 TKU851972:TKW851981 TUQ851972:TUS851981 UEM851972:UEO851981 UOI851972:UOK851981 UYE851972:UYG851981 VIA851972:VIC851981 VRW851972:VRY851981 WBS851972:WBU851981 WLO851972:WLQ851981 WVK851972:WVM851981 C917508:E917517 IY917508:JA917517 SU917508:SW917517 ACQ917508:ACS917517 AMM917508:AMO917517 AWI917508:AWK917517 BGE917508:BGG917517 BQA917508:BQC917517 BZW917508:BZY917517 CJS917508:CJU917517 CTO917508:CTQ917517 DDK917508:DDM917517 DNG917508:DNI917517 DXC917508:DXE917517 EGY917508:EHA917517 EQU917508:EQW917517 FAQ917508:FAS917517 FKM917508:FKO917517 FUI917508:FUK917517 GEE917508:GEG917517 GOA917508:GOC917517 GXW917508:GXY917517 HHS917508:HHU917517 HRO917508:HRQ917517 IBK917508:IBM917517 ILG917508:ILI917517 IVC917508:IVE917517 JEY917508:JFA917517 JOU917508:JOW917517 JYQ917508:JYS917517 KIM917508:KIO917517 KSI917508:KSK917517 LCE917508:LCG917517 LMA917508:LMC917517 LVW917508:LVY917517 MFS917508:MFU917517 MPO917508:MPQ917517 MZK917508:MZM917517 NJG917508:NJI917517 NTC917508:NTE917517 OCY917508:ODA917517 OMU917508:OMW917517 OWQ917508:OWS917517 PGM917508:PGO917517 PQI917508:PQK917517 QAE917508:QAG917517 QKA917508:QKC917517 QTW917508:QTY917517 RDS917508:RDU917517 RNO917508:RNQ917517 RXK917508:RXM917517 SHG917508:SHI917517 SRC917508:SRE917517 TAY917508:TBA917517 TKU917508:TKW917517 TUQ917508:TUS917517 UEM917508:UEO917517 UOI917508:UOK917517 UYE917508:UYG917517 VIA917508:VIC917517 VRW917508:VRY917517 WBS917508:WBU917517 WLO917508:WLQ917517 WVK917508:WVM917517 C983044:E983053 IY983044:JA983053 SU983044:SW983053 ACQ983044:ACS983053 AMM983044:AMO983053 AWI983044:AWK983053 BGE983044:BGG983053 BQA983044:BQC983053 BZW983044:BZY983053 CJS983044:CJU983053 CTO983044:CTQ983053 DDK983044:DDM983053 DNG983044:DNI983053 DXC983044:DXE983053 EGY983044:EHA983053 EQU983044:EQW983053 FAQ983044:FAS983053 FKM983044:FKO983053 FUI983044:FUK983053 GEE983044:GEG983053 GOA983044:GOC983053 GXW983044:GXY983053 HHS983044:HHU983053 HRO983044:HRQ983053 IBK983044:IBM983053 ILG983044:ILI983053 IVC983044:IVE983053 JEY983044:JFA983053 JOU983044:JOW983053 JYQ983044:JYS983053 KIM983044:KIO983053 KSI983044:KSK983053 LCE983044:LCG983053 LMA983044:LMC983053 LVW983044:LVY983053 MFS983044:MFU983053 MPO983044:MPQ983053 MZK983044:MZM983053 NJG983044:NJI983053 NTC983044:NTE983053 OCY983044:ODA983053 OMU983044:OMW983053 OWQ983044:OWS983053 PGM983044:PGO983053 PQI983044:PQK983053 QAE983044:QAG983053 QKA983044:QKC983053 QTW983044:QTY983053 RDS983044:RDU983053 RNO983044:RNQ983053 RXK983044:RXM983053 SHG983044:SHI983053 SRC983044:SRE983053 TAY983044:TBA983053 TKU983044:TKW983053 TUQ983044:TUS983053 UEM983044:UEO983053 UOI983044:UOK983053 UYE983044:UYG983053 VIA983044:VIC983053 VRW983044:VRY983053 WBS983044:WBU983053 WLO983044:WLQ983053 WVK983044:WVM983053">
      <formula1>$G$4:$G$6</formula1>
    </dataValidation>
  </dataValidations>
  <pageMargins left="0.7" right="0.7" top="0.75" bottom="0.75" header="0.3" footer="0.3"/>
  <pageSetup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J17"/>
  <sheetViews>
    <sheetView workbookViewId="0"/>
  </sheetViews>
  <sheetFormatPr defaultRowHeight="18.75" x14ac:dyDescent="0.3"/>
  <cols>
    <col min="1" max="1" width="18.42578125" style="1" customWidth="1"/>
    <col min="2" max="2" width="13" style="1" customWidth="1"/>
    <col min="3" max="3" width="15.42578125" style="1" customWidth="1"/>
    <col min="4" max="4" width="16.140625" style="1" customWidth="1"/>
    <col min="5" max="5" width="13.42578125" style="1" customWidth="1"/>
    <col min="6" max="6" width="10" style="1" customWidth="1"/>
    <col min="7" max="16384" width="9.140625" style="1"/>
  </cols>
  <sheetData>
    <row r="1" spans="1:6" s="3" customFormat="1" x14ac:dyDescent="0.3">
      <c r="A1" s="3" t="s">
        <v>40</v>
      </c>
    </row>
    <row r="3" spans="1:6" s="8" customFormat="1" x14ac:dyDescent="0.3">
      <c r="A3" s="7" t="s">
        <v>39</v>
      </c>
      <c r="B3" s="7" t="s">
        <v>38</v>
      </c>
      <c r="C3" s="7" t="s">
        <v>37</v>
      </c>
      <c r="D3" s="7" t="s">
        <v>36</v>
      </c>
      <c r="E3" s="7" t="s">
        <v>35</v>
      </c>
      <c r="F3" s="9"/>
    </row>
    <row r="4" spans="1:6" x14ac:dyDescent="0.3">
      <c r="A4" s="7" t="s">
        <v>34</v>
      </c>
      <c r="B4" s="7" t="s">
        <v>33</v>
      </c>
      <c r="C4" s="7">
        <v>14</v>
      </c>
      <c r="D4" s="7" t="s">
        <v>24</v>
      </c>
      <c r="E4" s="6">
        <v>99.99</v>
      </c>
      <c r="F4" s="5"/>
    </row>
    <row r="5" spans="1:6" x14ac:dyDescent="0.3">
      <c r="A5" s="7" t="s">
        <v>26</v>
      </c>
      <c r="B5" s="7" t="s">
        <v>32</v>
      </c>
      <c r="C5" s="7">
        <v>13</v>
      </c>
      <c r="D5" s="7" t="s">
        <v>31</v>
      </c>
      <c r="E5" s="6">
        <v>109.99</v>
      </c>
      <c r="F5" s="5"/>
    </row>
    <row r="6" spans="1:6" x14ac:dyDescent="0.3">
      <c r="A6" s="7" t="s">
        <v>30</v>
      </c>
      <c r="B6" s="7" t="s">
        <v>29</v>
      </c>
      <c r="C6" s="7">
        <v>14</v>
      </c>
      <c r="D6" s="7" t="s">
        <v>21</v>
      </c>
      <c r="E6" s="6">
        <v>89.99</v>
      </c>
      <c r="F6" s="5"/>
    </row>
    <row r="7" spans="1:6" x14ac:dyDescent="0.3">
      <c r="A7" s="7" t="s">
        <v>23</v>
      </c>
      <c r="B7" s="7" t="s">
        <v>28</v>
      </c>
      <c r="C7" s="7">
        <v>12</v>
      </c>
      <c r="D7" s="7" t="s">
        <v>27</v>
      </c>
      <c r="E7" s="6">
        <v>85.5</v>
      </c>
      <c r="F7" s="5"/>
    </row>
    <row r="8" spans="1:6" x14ac:dyDescent="0.3">
      <c r="A8" s="7" t="s">
        <v>26</v>
      </c>
      <c r="B8" s="7" t="s">
        <v>25</v>
      </c>
      <c r="C8" s="7">
        <v>12</v>
      </c>
      <c r="D8" s="7" t="s">
        <v>24</v>
      </c>
      <c r="E8" s="6">
        <v>84.99</v>
      </c>
      <c r="F8" s="5"/>
    </row>
    <row r="9" spans="1:6" x14ac:dyDescent="0.3">
      <c r="A9" s="7" t="s">
        <v>23</v>
      </c>
      <c r="B9" s="7" t="s">
        <v>22</v>
      </c>
      <c r="C9" s="7">
        <v>10</v>
      </c>
      <c r="D9" s="7" t="s">
        <v>21</v>
      </c>
      <c r="E9" s="6">
        <v>110.99</v>
      </c>
      <c r="F9" s="5"/>
    </row>
    <row r="13" spans="1:6" x14ac:dyDescent="0.3">
      <c r="F13" s="4"/>
    </row>
    <row r="17" spans="10:10" x14ac:dyDescent="0.3">
      <c r="J17" s="4"/>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M136"/>
  <sheetViews>
    <sheetView topLeftCell="I1" workbookViewId="0">
      <selection activeCell="K8" sqref="K8"/>
    </sheetView>
  </sheetViews>
  <sheetFormatPr defaultRowHeight="18.75" x14ac:dyDescent="0.3"/>
  <cols>
    <col min="1" max="1" width="40.85546875" style="8" bestFit="1" customWidth="1"/>
    <col min="2" max="2" width="24.28515625" style="8" bestFit="1" customWidth="1"/>
    <col min="3" max="3" width="22.5703125" style="10" customWidth="1"/>
    <col min="4" max="4" width="112.28515625" style="8" bestFit="1" customWidth="1"/>
    <col min="5" max="5" width="150.5703125" style="8" bestFit="1" customWidth="1"/>
    <col min="6" max="7" width="75.7109375" style="8" bestFit="1" customWidth="1"/>
    <col min="8" max="8" width="71.140625" style="8" bestFit="1" customWidth="1"/>
    <col min="9" max="9" width="65.140625" style="8" bestFit="1" customWidth="1"/>
    <col min="10" max="10" width="9.140625" style="8"/>
    <col min="11" max="11" width="60.7109375" style="8" bestFit="1" customWidth="1"/>
    <col min="12" max="12" width="13.5703125" style="8" customWidth="1"/>
    <col min="13" max="13" width="19.42578125" style="8" customWidth="1"/>
    <col min="14" max="16384" width="9.140625" style="8"/>
  </cols>
  <sheetData>
    <row r="1" spans="1:13" x14ac:dyDescent="0.3">
      <c r="A1" s="21" t="s">
        <v>76</v>
      </c>
    </row>
    <row r="3" spans="1:13" s="21" customFormat="1" x14ac:dyDescent="0.3">
      <c r="A3" s="21" t="s">
        <v>75</v>
      </c>
      <c r="B3" s="21" t="s">
        <v>74</v>
      </c>
      <c r="C3" s="22" t="s">
        <v>73</v>
      </c>
      <c r="D3" s="21" t="s">
        <v>72</v>
      </c>
      <c r="E3" s="21" t="s">
        <v>71</v>
      </c>
      <c r="F3" s="21" t="s">
        <v>70</v>
      </c>
      <c r="G3" s="21" t="s">
        <v>69</v>
      </c>
      <c r="H3" s="21" t="s">
        <v>68</v>
      </c>
      <c r="I3" s="21" t="s">
        <v>67</v>
      </c>
      <c r="K3" s="8" t="s">
        <v>66</v>
      </c>
      <c r="L3" s="8" t="s">
        <v>65</v>
      </c>
      <c r="M3" s="8" t="s">
        <v>64</v>
      </c>
    </row>
    <row r="4" spans="1:13" x14ac:dyDescent="0.3">
      <c r="A4" s="15">
        <v>0.42151620370370368</v>
      </c>
      <c r="B4" s="15">
        <v>0.4225694444444445</v>
      </c>
      <c r="C4" s="14">
        <f>B4-A4</f>
        <v>1.0532407407408129E-3</v>
      </c>
      <c r="D4" s="8" t="s">
        <v>53</v>
      </c>
      <c r="E4" s="8" t="s">
        <v>47</v>
      </c>
      <c r="F4" s="8" t="s">
        <v>46</v>
      </c>
      <c r="G4" s="8" t="s">
        <v>55</v>
      </c>
      <c r="H4" s="8" t="s">
        <v>49</v>
      </c>
      <c r="I4" s="8">
        <v>4</v>
      </c>
      <c r="K4" s="20" t="s">
        <v>46</v>
      </c>
      <c r="L4" s="17">
        <f>COUNTIF(F4:F133, K4)</f>
        <v>54</v>
      </c>
      <c r="M4" s="17">
        <f>COUNTIF(G4:G133, K4)</f>
        <v>32</v>
      </c>
    </row>
    <row r="5" spans="1:13" x14ac:dyDescent="0.3">
      <c r="A5" s="19" t="s">
        <v>63</v>
      </c>
      <c r="B5" s="19" t="s">
        <v>62</v>
      </c>
      <c r="C5" s="14">
        <f>B5-A5</f>
        <v>1.2500000000000289E-3</v>
      </c>
      <c r="D5" s="8" t="s">
        <v>50</v>
      </c>
      <c r="E5" s="8" t="s">
        <v>47</v>
      </c>
      <c r="F5" s="8" t="s">
        <v>45</v>
      </c>
      <c r="G5" s="8" t="s">
        <v>46</v>
      </c>
      <c r="H5" s="8" t="s">
        <v>49</v>
      </c>
      <c r="I5" s="8">
        <v>3</v>
      </c>
      <c r="K5" s="18" t="s">
        <v>55</v>
      </c>
      <c r="L5" s="17">
        <f>COUNTIF(F5:F134, K5)</f>
        <v>37</v>
      </c>
      <c r="M5" s="17">
        <f>COUNTIF(G5:G134, K5)</f>
        <v>14</v>
      </c>
    </row>
    <row r="6" spans="1:13" x14ac:dyDescent="0.3">
      <c r="A6" s="15">
        <v>0.42296296296296299</v>
      </c>
      <c r="B6" s="15">
        <v>0.42423611111111109</v>
      </c>
      <c r="C6" s="14">
        <f>B6-A6</f>
        <v>1.2731481481481066E-3</v>
      </c>
      <c r="D6" s="8" t="s">
        <v>61</v>
      </c>
      <c r="E6" s="8" t="s">
        <v>47</v>
      </c>
      <c r="F6" s="8" t="s">
        <v>46</v>
      </c>
      <c r="G6" s="8" t="s">
        <v>45</v>
      </c>
      <c r="H6" s="8" t="s">
        <v>49</v>
      </c>
      <c r="I6" s="8">
        <v>4</v>
      </c>
      <c r="K6" s="18" t="s">
        <v>45</v>
      </c>
      <c r="L6" s="17">
        <f>COUNTIF(F6:F135, K6)</f>
        <v>19</v>
      </c>
      <c r="M6" s="17">
        <f>COUNTIF(G6:G135, K6)</f>
        <v>51</v>
      </c>
    </row>
    <row r="7" spans="1:13" x14ac:dyDescent="0.3">
      <c r="A7" s="15">
        <v>0.42434027777777777</v>
      </c>
      <c r="B7" s="15">
        <v>0.42553240740740739</v>
      </c>
      <c r="C7" s="14">
        <f>B7-A7</f>
        <v>1.1921296296296124E-3</v>
      </c>
      <c r="D7" s="8" t="s">
        <v>53</v>
      </c>
      <c r="E7" s="8" t="s">
        <v>52</v>
      </c>
      <c r="F7" s="8" t="s">
        <v>51</v>
      </c>
      <c r="G7" s="8" t="s">
        <v>46</v>
      </c>
      <c r="H7" s="8" t="s">
        <v>49</v>
      </c>
      <c r="I7" s="8">
        <v>4</v>
      </c>
      <c r="K7" s="18" t="s">
        <v>51</v>
      </c>
      <c r="L7" s="17">
        <f>COUNTIF(F7:F136, K7)</f>
        <v>19</v>
      </c>
      <c r="M7" s="17">
        <f>COUNTIF(G7:G136, K7)</f>
        <v>32</v>
      </c>
    </row>
    <row r="8" spans="1:13" x14ac:dyDescent="0.3">
      <c r="A8" s="15">
        <v>0.42449074074074072</v>
      </c>
      <c r="B8" s="15">
        <v>0.42563657407407413</v>
      </c>
      <c r="C8" s="14">
        <f>B8-A8</f>
        <v>1.1458333333334014E-3</v>
      </c>
      <c r="D8" s="8" t="s">
        <v>61</v>
      </c>
      <c r="E8" s="8" t="s">
        <v>47</v>
      </c>
      <c r="F8" s="8" t="s">
        <v>55</v>
      </c>
      <c r="G8" s="8" t="s">
        <v>46</v>
      </c>
      <c r="H8" s="8" t="s">
        <v>49</v>
      </c>
      <c r="I8" s="8">
        <v>5</v>
      </c>
    </row>
    <row r="9" spans="1:13" x14ac:dyDescent="0.3">
      <c r="A9" s="15">
        <v>0.42377314814814815</v>
      </c>
      <c r="B9" s="15">
        <v>0.42581018518518521</v>
      </c>
      <c r="C9" s="14">
        <f>B9-A9</f>
        <v>2.0370370370370594E-3</v>
      </c>
      <c r="D9" s="8" t="s">
        <v>54</v>
      </c>
      <c r="E9" s="8" t="s">
        <v>52</v>
      </c>
      <c r="F9" s="8" t="s">
        <v>55</v>
      </c>
      <c r="G9" s="8" t="s">
        <v>46</v>
      </c>
      <c r="H9" s="8" t="s">
        <v>49</v>
      </c>
      <c r="I9" s="8">
        <v>5</v>
      </c>
    </row>
    <row r="10" spans="1:13" x14ac:dyDescent="0.3">
      <c r="A10" s="15">
        <v>0.42436342592592591</v>
      </c>
      <c r="B10" s="15">
        <v>0.4259027777777778</v>
      </c>
      <c r="C10" s="14">
        <f>B10-A10</f>
        <v>1.5393518518518889E-3</v>
      </c>
      <c r="D10" s="8" t="s">
        <v>53</v>
      </c>
      <c r="E10" s="8" t="s">
        <v>57</v>
      </c>
      <c r="F10" s="8" t="s">
        <v>45</v>
      </c>
      <c r="G10" s="8" t="s">
        <v>51</v>
      </c>
      <c r="H10" s="8" t="s">
        <v>49</v>
      </c>
      <c r="I10" s="8">
        <v>2</v>
      </c>
    </row>
    <row r="11" spans="1:13" x14ac:dyDescent="0.3">
      <c r="A11" s="15">
        <v>0.4244560185185185</v>
      </c>
      <c r="B11" s="15">
        <v>0.42616898148148147</v>
      </c>
      <c r="C11" s="14">
        <f>B11-A11</f>
        <v>1.7129629629629717E-3</v>
      </c>
      <c r="D11" s="8" t="s">
        <v>53</v>
      </c>
      <c r="E11" s="8" t="s">
        <v>47</v>
      </c>
      <c r="F11" s="8" t="s">
        <v>46</v>
      </c>
      <c r="G11" s="8" t="s">
        <v>51</v>
      </c>
      <c r="H11" s="8" t="s">
        <v>44</v>
      </c>
      <c r="I11" s="8">
        <v>2</v>
      </c>
    </row>
    <row r="12" spans="1:13" x14ac:dyDescent="0.3">
      <c r="A12" s="15">
        <v>0.42719907407407409</v>
      </c>
      <c r="B12" s="15">
        <v>0.42960648148148151</v>
      </c>
      <c r="C12" s="14">
        <f>B12-A12</f>
        <v>2.4074074074074137E-3</v>
      </c>
      <c r="D12" s="8" t="s">
        <v>54</v>
      </c>
      <c r="E12" s="8" t="s">
        <v>57</v>
      </c>
      <c r="F12" s="8" t="s">
        <v>46</v>
      </c>
      <c r="G12" s="8" t="s">
        <v>45</v>
      </c>
      <c r="H12" s="8" t="s">
        <v>49</v>
      </c>
      <c r="I12" s="8">
        <v>5</v>
      </c>
      <c r="K12" s="16"/>
    </row>
    <row r="13" spans="1:13" x14ac:dyDescent="0.3">
      <c r="A13" s="15">
        <v>0.4286921296296296</v>
      </c>
      <c r="B13" s="15">
        <v>0.42966435185185187</v>
      </c>
      <c r="C13" s="14">
        <f>B13-A13</f>
        <v>9.7222222222226318E-4</v>
      </c>
      <c r="D13" s="8" t="s">
        <v>45</v>
      </c>
      <c r="E13" s="8" t="s">
        <v>47</v>
      </c>
      <c r="F13" s="8" t="s">
        <v>55</v>
      </c>
      <c r="G13" s="8" t="s">
        <v>46</v>
      </c>
      <c r="H13" s="8" t="s">
        <v>49</v>
      </c>
      <c r="I13" s="8">
        <v>4</v>
      </c>
    </row>
    <row r="14" spans="1:13" x14ac:dyDescent="0.3">
      <c r="A14" s="15">
        <v>0.42894675925925929</v>
      </c>
      <c r="B14" s="15">
        <v>0.4306828703703704</v>
      </c>
      <c r="C14" s="14">
        <f>B14-A14</f>
        <v>1.7361111111111049E-3</v>
      </c>
      <c r="D14" s="8" t="s">
        <v>54</v>
      </c>
      <c r="E14" s="8" t="s">
        <v>57</v>
      </c>
      <c r="F14" s="8" t="s">
        <v>46</v>
      </c>
      <c r="G14" s="8" t="s">
        <v>51</v>
      </c>
      <c r="H14" s="8" t="s">
        <v>49</v>
      </c>
      <c r="I14" s="8">
        <v>3</v>
      </c>
    </row>
    <row r="15" spans="1:13" x14ac:dyDescent="0.3">
      <c r="A15" s="15">
        <v>0.38501157407407405</v>
      </c>
      <c r="B15" s="15">
        <v>0.38597222222222222</v>
      </c>
      <c r="C15" s="14">
        <f>B15-A15</f>
        <v>9.6064814814816879E-4</v>
      </c>
      <c r="D15" s="8" t="s">
        <v>54</v>
      </c>
      <c r="E15" s="8" t="s">
        <v>52</v>
      </c>
      <c r="F15" s="8" t="s">
        <v>55</v>
      </c>
      <c r="G15" s="8" t="s">
        <v>45</v>
      </c>
      <c r="H15" s="8" t="s">
        <v>44</v>
      </c>
      <c r="I15" s="8">
        <v>4</v>
      </c>
    </row>
    <row r="16" spans="1:13" x14ac:dyDescent="0.3">
      <c r="A16" s="15">
        <v>0.38510416666666664</v>
      </c>
      <c r="B16" s="15">
        <v>0.38627314814814812</v>
      </c>
      <c r="C16" s="14">
        <f>B16-A16</f>
        <v>1.1689814814814792E-3</v>
      </c>
      <c r="D16" s="8" t="s">
        <v>50</v>
      </c>
      <c r="E16" s="8" t="s">
        <v>56</v>
      </c>
      <c r="F16" s="8" t="s">
        <v>55</v>
      </c>
      <c r="G16" s="8" t="s">
        <v>55</v>
      </c>
      <c r="H16" s="8" t="s">
        <v>49</v>
      </c>
      <c r="I16" s="8">
        <v>5</v>
      </c>
    </row>
    <row r="17" spans="1:9" x14ac:dyDescent="0.3">
      <c r="A17" s="15">
        <v>0.38674768518518521</v>
      </c>
      <c r="B17" s="15">
        <v>0.38723379629629634</v>
      </c>
      <c r="C17" s="14">
        <f>B17-A17</f>
        <v>4.8611111111113159E-4</v>
      </c>
      <c r="D17" s="8" t="s">
        <v>53</v>
      </c>
      <c r="E17" s="8" t="s">
        <v>59</v>
      </c>
      <c r="F17" s="8" t="s">
        <v>55</v>
      </c>
      <c r="G17" s="8" t="s">
        <v>45</v>
      </c>
      <c r="H17" s="8" t="s">
        <v>49</v>
      </c>
      <c r="I17" s="8">
        <v>5</v>
      </c>
    </row>
    <row r="18" spans="1:9" x14ac:dyDescent="0.3">
      <c r="A18" s="15">
        <v>0.38679398148148153</v>
      </c>
      <c r="B18" s="15">
        <v>0.38769675925925928</v>
      </c>
      <c r="C18" s="14">
        <f>B18-A18</f>
        <v>9.0277777777775237E-4</v>
      </c>
      <c r="D18" s="8" t="s">
        <v>53</v>
      </c>
      <c r="E18" s="8" t="s">
        <v>52</v>
      </c>
      <c r="F18" s="8" t="s">
        <v>46</v>
      </c>
      <c r="G18" s="8" t="s">
        <v>51</v>
      </c>
      <c r="H18" s="8" t="s">
        <v>49</v>
      </c>
      <c r="I18" s="8">
        <v>3</v>
      </c>
    </row>
    <row r="19" spans="1:9" x14ac:dyDescent="0.3">
      <c r="A19" s="15">
        <v>0.38694444444444448</v>
      </c>
      <c r="B19" s="15">
        <v>0.3878819444444444</v>
      </c>
      <c r="C19" s="14">
        <f>B19-A19</f>
        <v>9.374999999999245E-4</v>
      </c>
      <c r="D19" s="8" t="s">
        <v>50</v>
      </c>
      <c r="E19" s="8" t="s">
        <v>47</v>
      </c>
      <c r="F19" s="8" t="s">
        <v>46</v>
      </c>
      <c r="G19" s="8" t="s">
        <v>46</v>
      </c>
      <c r="H19" s="8" t="s">
        <v>49</v>
      </c>
      <c r="I19" s="8">
        <v>4</v>
      </c>
    </row>
    <row r="20" spans="1:9" x14ac:dyDescent="0.3">
      <c r="A20" s="15">
        <v>0.38582175925925927</v>
      </c>
      <c r="B20" s="15">
        <v>0.38879629629629631</v>
      </c>
      <c r="C20" s="14">
        <f>B20-A20</f>
        <v>2.9745370370370394E-3</v>
      </c>
      <c r="D20" s="8" t="s">
        <v>53</v>
      </c>
      <c r="E20" s="8" t="s">
        <v>47</v>
      </c>
      <c r="F20" s="8" t="s">
        <v>55</v>
      </c>
      <c r="G20" s="8" t="s">
        <v>45</v>
      </c>
      <c r="H20" s="8" t="s">
        <v>58</v>
      </c>
      <c r="I20" s="8">
        <v>5</v>
      </c>
    </row>
    <row r="21" spans="1:9" x14ac:dyDescent="0.3">
      <c r="A21" s="15">
        <v>0.38741898148148146</v>
      </c>
      <c r="B21" s="15">
        <v>0.39002314814814815</v>
      </c>
      <c r="C21" s="14">
        <f>B21-A21</f>
        <v>2.6041666666666852E-3</v>
      </c>
      <c r="D21" s="8" t="s">
        <v>54</v>
      </c>
      <c r="E21" s="8" t="s">
        <v>47</v>
      </c>
      <c r="F21" s="8" t="s">
        <v>46</v>
      </c>
      <c r="G21" s="8" t="s">
        <v>55</v>
      </c>
      <c r="H21" s="8" t="s">
        <v>49</v>
      </c>
      <c r="I21" s="8">
        <v>1</v>
      </c>
    </row>
    <row r="22" spans="1:9" x14ac:dyDescent="0.3">
      <c r="A22" s="15">
        <v>0.38717592592592592</v>
      </c>
      <c r="B22" s="15">
        <v>0.39186342592592593</v>
      </c>
      <c r="C22" s="14">
        <f>B22-A22</f>
        <v>4.6875000000000111E-3</v>
      </c>
      <c r="D22" s="8" t="s">
        <v>54</v>
      </c>
      <c r="E22" s="8" t="s">
        <v>60</v>
      </c>
      <c r="F22" s="8" t="s">
        <v>55</v>
      </c>
      <c r="G22" s="8" t="s">
        <v>45</v>
      </c>
      <c r="H22" s="8" t="s">
        <v>49</v>
      </c>
      <c r="I22" s="8">
        <v>4</v>
      </c>
    </row>
    <row r="23" spans="1:9" x14ac:dyDescent="0.3">
      <c r="A23" s="15">
        <v>0.39079861111111108</v>
      </c>
      <c r="B23" s="15">
        <v>0.3921412037037037</v>
      </c>
      <c r="C23" s="14">
        <f>B23-A23</f>
        <v>1.3425925925926174E-3</v>
      </c>
      <c r="D23" s="8" t="s">
        <v>50</v>
      </c>
      <c r="E23" s="8" t="s">
        <v>57</v>
      </c>
      <c r="F23" s="8" t="s">
        <v>46</v>
      </c>
      <c r="G23" s="8" t="s">
        <v>51</v>
      </c>
      <c r="H23" s="8" t="s">
        <v>49</v>
      </c>
      <c r="I23" s="8">
        <v>2</v>
      </c>
    </row>
    <row r="24" spans="1:9" x14ac:dyDescent="0.3">
      <c r="A24" s="15">
        <v>0.39238425925925924</v>
      </c>
      <c r="B24" s="15">
        <v>0.39334490740740741</v>
      </c>
      <c r="C24" s="14">
        <f>B24-A24</f>
        <v>9.6064814814816879E-4</v>
      </c>
      <c r="D24" s="8" t="s">
        <v>45</v>
      </c>
      <c r="E24" s="8" t="s">
        <v>56</v>
      </c>
      <c r="F24" s="8" t="s">
        <v>46</v>
      </c>
      <c r="G24" s="8" t="s">
        <v>51</v>
      </c>
      <c r="H24" s="8" t="s">
        <v>44</v>
      </c>
      <c r="I24" s="8">
        <v>3</v>
      </c>
    </row>
    <row r="25" spans="1:9" x14ac:dyDescent="0.3">
      <c r="A25" s="15">
        <v>0.38908564814814817</v>
      </c>
      <c r="B25" s="15">
        <v>0.39337962962962963</v>
      </c>
      <c r="C25" s="14">
        <f>B25-A25</f>
        <v>4.2939814814814681E-3</v>
      </c>
      <c r="D25" s="8" t="s">
        <v>54</v>
      </c>
      <c r="E25" s="8" t="s">
        <v>57</v>
      </c>
      <c r="F25" s="8" t="s">
        <v>51</v>
      </c>
      <c r="G25" s="8" t="s">
        <v>45</v>
      </c>
      <c r="H25" s="8" t="s">
        <v>44</v>
      </c>
      <c r="I25" s="8">
        <v>4</v>
      </c>
    </row>
    <row r="26" spans="1:9" x14ac:dyDescent="0.3">
      <c r="A26" s="15">
        <v>0.39193287037037039</v>
      </c>
      <c r="B26" s="15">
        <v>0.39341435185185186</v>
      </c>
      <c r="C26" s="14">
        <f>B26-A26</f>
        <v>1.4814814814814725E-3</v>
      </c>
      <c r="D26" s="8" t="s">
        <v>54</v>
      </c>
      <c r="E26" s="8" t="s">
        <v>47</v>
      </c>
      <c r="F26" s="8" t="s">
        <v>46</v>
      </c>
      <c r="G26" s="8" t="s">
        <v>45</v>
      </c>
      <c r="H26" s="8" t="s">
        <v>44</v>
      </c>
      <c r="I26" s="8">
        <v>4</v>
      </c>
    </row>
    <row r="27" spans="1:9" x14ac:dyDescent="0.3">
      <c r="A27" s="15">
        <v>0.39349537037037036</v>
      </c>
      <c r="B27" s="15">
        <v>0.39481481481481479</v>
      </c>
      <c r="C27" s="14">
        <f>B27-A27</f>
        <v>1.3194444444444287E-3</v>
      </c>
      <c r="D27" s="8" t="s">
        <v>50</v>
      </c>
      <c r="E27" s="8" t="s">
        <v>47</v>
      </c>
      <c r="F27" s="8" t="s">
        <v>46</v>
      </c>
      <c r="G27" s="8" t="s">
        <v>45</v>
      </c>
      <c r="H27" s="8" t="s">
        <v>49</v>
      </c>
      <c r="I27" s="8">
        <v>3</v>
      </c>
    </row>
    <row r="28" spans="1:9" x14ac:dyDescent="0.3">
      <c r="A28" s="15">
        <v>0.39363425925925927</v>
      </c>
      <c r="B28" s="15">
        <v>0.3953356481481482</v>
      </c>
      <c r="C28" s="14">
        <f>B28-A28</f>
        <v>1.7013888888889328E-3</v>
      </c>
      <c r="D28" s="8" t="s">
        <v>45</v>
      </c>
      <c r="E28" s="8" t="s">
        <v>56</v>
      </c>
      <c r="F28" s="8" t="s">
        <v>55</v>
      </c>
      <c r="G28" s="8" t="s">
        <v>46</v>
      </c>
      <c r="H28" s="8" t="s">
        <v>49</v>
      </c>
      <c r="I28" s="8">
        <v>3</v>
      </c>
    </row>
    <row r="29" spans="1:9" x14ac:dyDescent="0.3">
      <c r="A29" s="15">
        <v>0.39422453703703703</v>
      </c>
      <c r="B29" s="15">
        <v>0.39561342592592591</v>
      </c>
      <c r="C29" s="14">
        <f>B29-A29</f>
        <v>1.388888888888884E-3</v>
      </c>
      <c r="D29" s="8" t="s">
        <v>50</v>
      </c>
      <c r="E29" s="8" t="s">
        <v>52</v>
      </c>
      <c r="F29" s="8" t="s">
        <v>55</v>
      </c>
      <c r="G29" s="8" t="s">
        <v>51</v>
      </c>
      <c r="H29" s="8" t="s">
        <v>49</v>
      </c>
      <c r="I29" s="8">
        <v>4</v>
      </c>
    </row>
    <row r="30" spans="1:9" x14ac:dyDescent="0.3">
      <c r="A30" s="15">
        <v>0.59567129629629634</v>
      </c>
      <c r="B30" s="15">
        <v>0.59592592592592586</v>
      </c>
      <c r="C30" s="14">
        <f>B30-A30</f>
        <v>2.546296296295214E-4</v>
      </c>
      <c r="D30" s="8" t="s">
        <v>50</v>
      </c>
      <c r="E30" s="8" t="s">
        <v>52</v>
      </c>
      <c r="F30" s="8" t="s">
        <v>46</v>
      </c>
      <c r="G30" s="8" t="s">
        <v>51</v>
      </c>
      <c r="H30" s="8" t="s">
        <v>44</v>
      </c>
      <c r="I30" s="8">
        <v>5</v>
      </c>
    </row>
    <row r="31" spans="1:9" x14ac:dyDescent="0.3">
      <c r="A31" s="15">
        <v>0.59543981481481478</v>
      </c>
      <c r="B31" s="15">
        <v>0.59615740740740741</v>
      </c>
      <c r="C31" s="14">
        <f>B31-A31</f>
        <v>7.1759259259263075E-4</v>
      </c>
      <c r="D31" s="8" t="s">
        <v>50</v>
      </c>
      <c r="E31" s="8" t="s">
        <v>52</v>
      </c>
      <c r="F31" s="8" t="s">
        <v>46</v>
      </c>
      <c r="G31" s="8" t="s">
        <v>45</v>
      </c>
      <c r="H31" s="8" t="s">
        <v>44</v>
      </c>
      <c r="I31" s="8">
        <v>5</v>
      </c>
    </row>
    <row r="32" spans="1:9" x14ac:dyDescent="0.3">
      <c r="A32" s="15">
        <v>0.59545138888888893</v>
      </c>
      <c r="B32" s="15">
        <v>0.59642361111111108</v>
      </c>
      <c r="C32" s="14">
        <f>B32-A32</f>
        <v>9.7222222222215215E-4</v>
      </c>
      <c r="D32" s="8" t="s">
        <v>54</v>
      </c>
      <c r="E32" s="8" t="s">
        <v>47</v>
      </c>
      <c r="F32" s="8" t="s">
        <v>46</v>
      </c>
      <c r="G32" s="8" t="s">
        <v>45</v>
      </c>
      <c r="H32" s="8" t="s">
        <v>44</v>
      </c>
      <c r="I32" s="8">
        <v>5</v>
      </c>
    </row>
    <row r="33" spans="1:9" x14ac:dyDescent="0.3">
      <c r="A33" s="15">
        <v>0.59546296296296297</v>
      </c>
      <c r="B33" s="15">
        <v>0.59645833333333331</v>
      </c>
      <c r="C33" s="14">
        <f>B33-A33</f>
        <v>9.9537037037034093E-4</v>
      </c>
      <c r="D33" s="8" t="s">
        <v>53</v>
      </c>
      <c r="E33" s="8" t="s">
        <v>47</v>
      </c>
      <c r="F33" s="8" t="s">
        <v>55</v>
      </c>
      <c r="G33" s="8" t="s">
        <v>51</v>
      </c>
      <c r="H33" s="8" t="s">
        <v>49</v>
      </c>
      <c r="I33" s="8">
        <v>4</v>
      </c>
    </row>
    <row r="34" spans="1:9" x14ac:dyDescent="0.3">
      <c r="A34" s="15">
        <v>0.59547453703703701</v>
      </c>
      <c r="B34" s="15">
        <v>0.59645833333333331</v>
      </c>
      <c r="C34" s="14">
        <f>B34-A34</f>
        <v>9.8379629629630205E-4</v>
      </c>
      <c r="D34" s="8" t="s">
        <v>54</v>
      </c>
      <c r="E34" s="8" t="s">
        <v>60</v>
      </c>
      <c r="F34" s="8" t="s">
        <v>46</v>
      </c>
      <c r="G34" s="8" t="s">
        <v>45</v>
      </c>
      <c r="H34" s="8" t="s">
        <v>44</v>
      </c>
      <c r="I34" s="8">
        <v>4</v>
      </c>
    </row>
    <row r="35" spans="1:9" x14ac:dyDescent="0.3">
      <c r="A35" s="15">
        <v>0.59561342592592592</v>
      </c>
      <c r="B35" s="15">
        <v>0.59670138888888891</v>
      </c>
      <c r="C35" s="14">
        <f>B35-A35</f>
        <v>1.087962962962985E-3</v>
      </c>
      <c r="D35" s="8" t="s">
        <v>54</v>
      </c>
      <c r="E35" s="8" t="s">
        <v>57</v>
      </c>
      <c r="F35" s="8" t="s">
        <v>46</v>
      </c>
      <c r="G35" s="8" t="s">
        <v>45</v>
      </c>
      <c r="H35" s="8" t="s">
        <v>44</v>
      </c>
      <c r="I35" s="8">
        <v>5</v>
      </c>
    </row>
    <row r="36" spans="1:9" x14ac:dyDescent="0.3">
      <c r="A36" s="15">
        <v>0.59582175925925929</v>
      </c>
      <c r="B36" s="15">
        <v>0.59684027777777782</v>
      </c>
      <c r="C36" s="14">
        <f>B36-A36</f>
        <v>1.0185185185185297E-3</v>
      </c>
      <c r="D36" s="8" t="s">
        <v>48</v>
      </c>
      <c r="E36" s="8" t="s">
        <v>47</v>
      </c>
      <c r="F36" s="8" t="s">
        <v>55</v>
      </c>
      <c r="G36" s="8" t="s">
        <v>46</v>
      </c>
      <c r="H36" s="8" t="s">
        <v>49</v>
      </c>
      <c r="I36" s="8">
        <v>4</v>
      </c>
    </row>
    <row r="37" spans="1:9" x14ac:dyDescent="0.3">
      <c r="A37" s="15">
        <v>0.59629629629629632</v>
      </c>
      <c r="B37" s="15">
        <v>0.59702546296296299</v>
      </c>
      <c r="C37" s="14">
        <f>B37-A37</f>
        <v>7.2916666666666963E-4</v>
      </c>
      <c r="D37" s="8" t="s">
        <v>50</v>
      </c>
      <c r="E37" s="8" t="s">
        <v>57</v>
      </c>
      <c r="F37" s="8" t="s">
        <v>55</v>
      </c>
      <c r="G37" s="8" t="s">
        <v>45</v>
      </c>
      <c r="H37" s="8" t="s">
        <v>58</v>
      </c>
      <c r="I37" s="8">
        <v>5</v>
      </c>
    </row>
    <row r="38" spans="1:9" x14ac:dyDescent="0.3">
      <c r="A38" s="15">
        <v>0.59581018518518525</v>
      </c>
      <c r="B38" s="15">
        <v>0.59745370370370365</v>
      </c>
      <c r="C38" s="14">
        <f>B38-A38</f>
        <v>1.6435185185184054E-3</v>
      </c>
      <c r="D38" s="8" t="s">
        <v>45</v>
      </c>
      <c r="E38" s="8" t="s">
        <v>52</v>
      </c>
      <c r="F38" s="8" t="s">
        <v>46</v>
      </c>
      <c r="G38" s="8" t="s">
        <v>55</v>
      </c>
      <c r="H38" s="8" t="s">
        <v>44</v>
      </c>
      <c r="I38" s="8">
        <v>3</v>
      </c>
    </row>
    <row r="39" spans="1:9" x14ac:dyDescent="0.3">
      <c r="A39" s="15">
        <v>0.59570601851851845</v>
      </c>
      <c r="B39" s="15">
        <v>0.59751157407407407</v>
      </c>
      <c r="C39" s="14">
        <f>B39-A39</f>
        <v>1.8055555555556158E-3</v>
      </c>
      <c r="D39" s="8" t="s">
        <v>54</v>
      </c>
      <c r="E39" s="8" t="s">
        <v>47</v>
      </c>
      <c r="F39" s="8" t="s">
        <v>55</v>
      </c>
      <c r="G39" s="8" t="s">
        <v>46</v>
      </c>
      <c r="H39" s="8" t="s">
        <v>49</v>
      </c>
      <c r="I39" s="8">
        <v>2</v>
      </c>
    </row>
    <row r="40" spans="1:9" x14ac:dyDescent="0.3">
      <c r="A40" s="15">
        <v>0.59547453703703701</v>
      </c>
      <c r="B40" s="15">
        <v>0.59773148148148147</v>
      </c>
      <c r="C40" s="14">
        <f>B40-A40</f>
        <v>2.2569444444444642E-3</v>
      </c>
      <c r="D40" s="8" t="s">
        <v>50</v>
      </c>
      <c r="E40" s="8" t="s">
        <v>52</v>
      </c>
      <c r="F40" s="8" t="s">
        <v>46</v>
      </c>
      <c r="G40" s="8" t="s">
        <v>45</v>
      </c>
      <c r="H40" s="8" t="s">
        <v>49</v>
      </c>
      <c r="I40" s="8">
        <v>1</v>
      </c>
    </row>
    <row r="41" spans="1:9" x14ac:dyDescent="0.3">
      <c r="A41" s="15">
        <v>0.59599537037037031</v>
      </c>
      <c r="B41" s="15">
        <v>0.59782407407407401</v>
      </c>
      <c r="C41" s="14">
        <f>B41-A41</f>
        <v>1.8287037037036935E-3</v>
      </c>
      <c r="D41" s="8" t="s">
        <v>45</v>
      </c>
      <c r="E41" s="8" t="s">
        <v>56</v>
      </c>
      <c r="F41" s="8" t="s">
        <v>45</v>
      </c>
      <c r="G41" s="8" t="s">
        <v>51</v>
      </c>
      <c r="H41" s="8" t="s">
        <v>49</v>
      </c>
      <c r="I41" s="8">
        <v>5</v>
      </c>
    </row>
    <row r="42" spans="1:9" x14ac:dyDescent="0.3">
      <c r="A42" s="15">
        <v>0.59612268518518519</v>
      </c>
      <c r="B42" s="15">
        <v>0.59780092592592593</v>
      </c>
      <c r="C42" s="14">
        <f>B42-A42</f>
        <v>1.678240740740744E-3</v>
      </c>
      <c r="D42" s="8" t="s">
        <v>45</v>
      </c>
      <c r="E42" s="8" t="s">
        <v>57</v>
      </c>
      <c r="F42" s="8" t="s">
        <v>46</v>
      </c>
      <c r="G42" s="8" t="s">
        <v>46</v>
      </c>
      <c r="H42" s="8" t="s">
        <v>58</v>
      </c>
      <c r="I42" s="8">
        <v>5</v>
      </c>
    </row>
    <row r="43" spans="1:9" x14ac:dyDescent="0.3">
      <c r="A43" s="15">
        <v>0.59667824074074072</v>
      </c>
      <c r="B43" s="15">
        <v>0.59826388888888882</v>
      </c>
      <c r="C43" s="14">
        <f>B43-A43</f>
        <v>1.5856481481481E-3</v>
      </c>
      <c r="D43" s="8" t="s">
        <v>50</v>
      </c>
      <c r="E43" s="8" t="s">
        <v>60</v>
      </c>
      <c r="F43" s="8" t="s">
        <v>55</v>
      </c>
      <c r="G43" s="8" t="s">
        <v>51</v>
      </c>
      <c r="H43" s="8" t="s">
        <v>44</v>
      </c>
      <c r="I43" s="8">
        <v>4</v>
      </c>
    </row>
    <row r="44" spans="1:9" x14ac:dyDescent="0.3">
      <c r="A44" s="15">
        <v>0.60017361111111112</v>
      </c>
      <c r="B44" s="15">
        <v>0.60065972222222219</v>
      </c>
      <c r="C44" s="14">
        <f>B44-A44</f>
        <v>4.8611111111107608E-4</v>
      </c>
      <c r="D44" s="8" t="s">
        <v>45</v>
      </c>
      <c r="E44" s="8" t="s">
        <v>57</v>
      </c>
      <c r="F44" s="8" t="s">
        <v>51</v>
      </c>
      <c r="G44" s="8" t="s">
        <v>46</v>
      </c>
      <c r="H44" s="8" t="s">
        <v>44</v>
      </c>
      <c r="I44" s="8">
        <v>1</v>
      </c>
    </row>
    <row r="45" spans="1:9" x14ac:dyDescent="0.3">
      <c r="A45" s="15">
        <v>0.41637731481481483</v>
      </c>
      <c r="B45" s="15">
        <v>0.41678240740740741</v>
      </c>
      <c r="C45" s="14">
        <f>B45-A45</f>
        <v>4.050925925925819E-4</v>
      </c>
      <c r="D45" s="8" t="s">
        <v>54</v>
      </c>
      <c r="E45" s="8" t="s">
        <v>47</v>
      </c>
      <c r="F45" s="8" t="s">
        <v>46</v>
      </c>
      <c r="G45" s="8" t="s">
        <v>51</v>
      </c>
      <c r="H45" s="8" t="s">
        <v>44</v>
      </c>
      <c r="I45" s="8">
        <v>5</v>
      </c>
    </row>
    <row r="46" spans="1:9" x14ac:dyDescent="0.3">
      <c r="A46" s="15">
        <v>0.4163425925925926</v>
      </c>
      <c r="B46" s="15">
        <v>0.41703703703703704</v>
      </c>
      <c r="C46" s="14">
        <f>B46-A46</f>
        <v>6.9444444444444198E-4</v>
      </c>
      <c r="D46" s="8" t="s">
        <v>54</v>
      </c>
      <c r="E46" s="8" t="s">
        <v>60</v>
      </c>
      <c r="F46" s="8" t="s">
        <v>46</v>
      </c>
      <c r="G46" s="8" t="s">
        <v>45</v>
      </c>
      <c r="H46" s="8" t="s">
        <v>44</v>
      </c>
      <c r="I46" s="8">
        <v>4</v>
      </c>
    </row>
    <row r="47" spans="1:9" x14ac:dyDescent="0.3">
      <c r="A47" s="15">
        <v>0.41650462962962959</v>
      </c>
      <c r="B47" s="15">
        <v>0.41711805555555559</v>
      </c>
      <c r="C47" s="14">
        <f>B47-A47</f>
        <v>6.1342592592600331E-4</v>
      </c>
      <c r="D47" s="8" t="s">
        <v>50</v>
      </c>
      <c r="E47" s="8" t="s">
        <v>47</v>
      </c>
      <c r="F47" s="8" t="s">
        <v>46</v>
      </c>
      <c r="G47" s="8" t="s">
        <v>46</v>
      </c>
      <c r="H47" s="8" t="s">
        <v>49</v>
      </c>
      <c r="I47" s="8">
        <v>1</v>
      </c>
    </row>
    <row r="48" spans="1:9" x14ac:dyDescent="0.3">
      <c r="A48" s="15">
        <v>0.41646990740740741</v>
      </c>
      <c r="B48" s="15">
        <v>0.4173842592592592</v>
      </c>
      <c r="C48" s="14">
        <f>B48-A48</f>
        <v>9.1435185185179124E-4</v>
      </c>
      <c r="D48" s="8" t="s">
        <v>54</v>
      </c>
      <c r="E48" s="8" t="s">
        <v>47</v>
      </c>
      <c r="F48" s="8" t="s">
        <v>55</v>
      </c>
      <c r="G48" s="8" t="s">
        <v>51</v>
      </c>
      <c r="H48" s="8" t="s">
        <v>49</v>
      </c>
      <c r="I48" s="8">
        <v>5</v>
      </c>
    </row>
    <row r="49" spans="1:9" x14ac:dyDescent="0.3">
      <c r="A49" s="15">
        <v>0.41678240740740741</v>
      </c>
      <c r="B49" s="15">
        <v>0.41760416666666672</v>
      </c>
      <c r="C49" s="14">
        <f>B49-A49</f>
        <v>8.217592592593137E-4</v>
      </c>
      <c r="D49" s="8" t="s">
        <v>45</v>
      </c>
      <c r="E49" s="8" t="s">
        <v>59</v>
      </c>
      <c r="F49" s="8" t="s">
        <v>46</v>
      </c>
      <c r="G49" s="8" t="s">
        <v>51</v>
      </c>
      <c r="H49" s="8" t="s">
        <v>44</v>
      </c>
      <c r="I49" s="8">
        <v>1</v>
      </c>
    </row>
    <row r="50" spans="1:9" x14ac:dyDescent="0.3">
      <c r="A50" s="15">
        <v>0.41674768518518518</v>
      </c>
      <c r="B50" s="15">
        <v>0.41763888888888889</v>
      </c>
      <c r="C50" s="14">
        <f>B50-A50</f>
        <v>8.9120370370371349E-4</v>
      </c>
      <c r="D50" s="8" t="s">
        <v>45</v>
      </c>
      <c r="E50" s="8" t="s">
        <v>57</v>
      </c>
      <c r="F50" s="8" t="s">
        <v>45</v>
      </c>
      <c r="G50" s="8" t="s">
        <v>46</v>
      </c>
      <c r="H50" s="8" t="s">
        <v>49</v>
      </c>
      <c r="I50" s="8">
        <v>2</v>
      </c>
    </row>
    <row r="51" spans="1:9" x14ac:dyDescent="0.3">
      <c r="A51" s="15">
        <v>0.41752314814814812</v>
      </c>
      <c r="B51" s="15">
        <v>0.41805555555555557</v>
      </c>
      <c r="C51" s="14">
        <f>B51-A51</f>
        <v>5.3240740740745363E-4</v>
      </c>
      <c r="D51" s="8" t="s">
        <v>45</v>
      </c>
      <c r="E51" s="8" t="s">
        <v>47</v>
      </c>
      <c r="F51" s="8" t="s">
        <v>55</v>
      </c>
      <c r="G51" s="8" t="s">
        <v>46</v>
      </c>
      <c r="H51" s="8" t="s">
        <v>49</v>
      </c>
      <c r="I51" s="8">
        <v>2</v>
      </c>
    </row>
    <row r="52" spans="1:9" x14ac:dyDescent="0.3">
      <c r="A52" s="15">
        <v>0.41835648148148147</v>
      </c>
      <c r="B52" s="15">
        <v>0.41916666666666669</v>
      </c>
      <c r="C52" s="14">
        <f>B52-A52</f>
        <v>8.1018518518521931E-4</v>
      </c>
      <c r="D52" s="8" t="s">
        <v>45</v>
      </c>
      <c r="E52" s="8" t="s">
        <v>59</v>
      </c>
      <c r="F52" s="8" t="s">
        <v>55</v>
      </c>
      <c r="G52" s="8" t="s">
        <v>55</v>
      </c>
      <c r="H52" s="8" t="s">
        <v>49</v>
      </c>
      <c r="I52" s="8">
        <v>4</v>
      </c>
    </row>
    <row r="53" spans="1:9" x14ac:dyDescent="0.3">
      <c r="A53" s="15">
        <v>0.42254629629629631</v>
      </c>
      <c r="B53" s="15">
        <v>0.42370370370370369</v>
      </c>
      <c r="C53" s="14">
        <f>B53-A53</f>
        <v>1.1574074074073848E-3</v>
      </c>
      <c r="D53" s="8" t="s">
        <v>54</v>
      </c>
      <c r="E53" s="8" t="s">
        <v>47</v>
      </c>
      <c r="F53" s="8" t="s">
        <v>51</v>
      </c>
      <c r="G53" s="8" t="s">
        <v>45</v>
      </c>
      <c r="H53" s="8" t="s">
        <v>44</v>
      </c>
      <c r="I53" s="8">
        <v>4</v>
      </c>
    </row>
    <row r="54" spans="1:9" x14ac:dyDescent="0.3">
      <c r="A54" s="15">
        <v>0.42365740740740737</v>
      </c>
      <c r="B54" s="15">
        <v>0.42427083333333332</v>
      </c>
      <c r="C54" s="14">
        <f>B54-A54</f>
        <v>6.134259259259478E-4</v>
      </c>
      <c r="D54" s="8" t="s">
        <v>50</v>
      </c>
      <c r="E54" s="8" t="s">
        <v>47</v>
      </c>
      <c r="F54" s="8" t="s">
        <v>46</v>
      </c>
      <c r="G54" s="8" t="s">
        <v>55</v>
      </c>
      <c r="H54" s="8" t="s">
        <v>49</v>
      </c>
      <c r="I54" s="8">
        <v>5</v>
      </c>
    </row>
    <row r="55" spans="1:9" x14ac:dyDescent="0.3">
      <c r="A55" s="15">
        <v>0.4238425925925926</v>
      </c>
      <c r="B55" s="15">
        <v>0.42484953703703704</v>
      </c>
      <c r="C55" s="14">
        <f>B55-A55</f>
        <v>1.0069444444444353E-3</v>
      </c>
      <c r="D55" s="8" t="s">
        <v>54</v>
      </c>
      <c r="E55" s="8" t="s">
        <v>60</v>
      </c>
      <c r="F55" s="8" t="s">
        <v>55</v>
      </c>
      <c r="G55" s="8" t="s">
        <v>46</v>
      </c>
      <c r="H55" s="8" t="s">
        <v>49</v>
      </c>
      <c r="I55" s="8">
        <v>5</v>
      </c>
    </row>
    <row r="56" spans="1:9" x14ac:dyDescent="0.3">
      <c r="A56" s="15">
        <v>0.42344907407407412</v>
      </c>
      <c r="B56" s="15">
        <v>0.42528935185185185</v>
      </c>
      <c r="C56" s="14">
        <f>B56-A56</f>
        <v>1.8402777777777324E-3</v>
      </c>
      <c r="D56" s="8" t="s">
        <v>45</v>
      </c>
      <c r="E56" s="8" t="s">
        <v>47</v>
      </c>
      <c r="F56" s="8" t="s">
        <v>45</v>
      </c>
      <c r="G56" s="8" t="s">
        <v>51</v>
      </c>
      <c r="H56" s="8" t="s">
        <v>49</v>
      </c>
      <c r="I56" s="8">
        <v>5</v>
      </c>
    </row>
    <row r="57" spans="1:9" x14ac:dyDescent="0.3">
      <c r="A57" s="15">
        <v>0.42293981481481485</v>
      </c>
      <c r="B57" s="15">
        <v>0.42587962962962966</v>
      </c>
      <c r="C57" s="14">
        <f>B57-A57</f>
        <v>2.9398148148148118E-3</v>
      </c>
      <c r="D57" s="8" t="s">
        <v>54</v>
      </c>
      <c r="E57" s="8" t="s">
        <v>47</v>
      </c>
      <c r="F57" s="8" t="s">
        <v>46</v>
      </c>
      <c r="G57" s="8" t="s">
        <v>51</v>
      </c>
      <c r="H57" s="8" t="s">
        <v>49</v>
      </c>
      <c r="I57" s="8">
        <v>1</v>
      </c>
    </row>
    <row r="58" spans="1:9" x14ac:dyDescent="0.3">
      <c r="A58" s="15">
        <v>0.42528935185185185</v>
      </c>
      <c r="B58" s="15">
        <v>0.42638888888888887</v>
      </c>
      <c r="C58" s="14">
        <f>B58-A58</f>
        <v>1.0995370370370239E-3</v>
      </c>
      <c r="D58" s="8" t="s">
        <v>53</v>
      </c>
      <c r="E58" s="8" t="s">
        <v>60</v>
      </c>
      <c r="F58" s="8" t="s">
        <v>51</v>
      </c>
      <c r="G58" s="8" t="s">
        <v>55</v>
      </c>
      <c r="H58" s="8" t="s">
        <v>49</v>
      </c>
      <c r="I58" s="8">
        <v>4</v>
      </c>
    </row>
    <row r="59" spans="1:9" x14ac:dyDescent="0.3">
      <c r="A59" s="15">
        <v>0.42621527777777773</v>
      </c>
      <c r="B59" s="15">
        <v>0.42673611111111115</v>
      </c>
      <c r="C59" s="14">
        <f>B59-A59</f>
        <v>5.2083333333341475E-4</v>
      </c>
      <c r="D59" s="8" t="s">
        <v>53</v>
      </c>
      <c r="E59" s="8" t="s">
        <v>47</v>
      </c>
      <c r="F59" s="8" t="s">
        <v>46</v>
      </c>
      <c r="G59" s="8" t="s">
        <v>51</v>
      </c>
      <c r="H59" s="8" t="s">
        <v>49</v>
      </c>
      <c r="I59" s="8">
        <v>2</v>
      </c>
    </row>
    <row r="60" spans="1:9" x14ac:dyDescent="0.3">
      <c r="A60" s="15">
        <v>0.4259722222222222</v>
      </c>
      <c r="B60" s="15">
        <v>0.42675925925925928</v>
      </c>
      <c r="C60" s="14">
        <f>B60-A60</f>
        <v>7.8703703703708605E-4</v>
      </c>
      <c r="D60" s="8" t="s">
        <v>54</v>
      </c>
      <c r="E60" s="8" t="s">
        <v>57</v>
      </c>
      <c r="F60" s="8" t="s">
        <v>51</v>
      </c>
      <c r="G60" s="8" t="s">
        <v>55</v>
      </c>
      <c r="H60" s="8" t="s">
        <v>44</v>
      </c>
      <c r="I60" s="8">
        <v>5</v>
      </c>
    </row>
    <row r="61" spans="1:9" x14ac:dyDescent="0.3">
      <c r="A61" s="15">
        <v>0.42527777777777781</v>
      </c>
      <c r="B61" s="15">
        <v>0.42678240740740742</v>
      </c>
      <c r="C61" s="14">
        <f>B61-A61</f>
        <v>1.5046296296296058E-3</v>
      </c>
      <c r="D61" s="8" t="s">
        <v>48</v>
      </c>
      <c r="E61" s="8" t="s">
        <v>47</v>
      </c>
      <c r="F61" s="8" t="s">
        <v>51</v>
      </c>
      <c r="G61" s="8" t="s">
        <v>45</v>
      </c>
      <c r="H61" s="8" t="s">
        <v>49</v>
      </c>
      <c r="I61" s="8">
        <v>4</v>
      </c>
    </row>
    <row r="62" spans="1:9" x14ac:dyDescent="0.3">
      <c r="A62" s="15">
        <v>0.42625000000000002</v>
      </c>
      <c r="B62" s="15">
        <v>0.42690972222222223</v>
      </c>
      <c r="C62" s="14">
        <f>B62-A62</f>
        <v>6.5972222222221433E-4</v>
      </c>
      <c r="D62" s="8" t="s">
        <v>53</v>
      </c>
      <c r="E62" s="8" t="s">
        <v>60</v>
      </c>
      <c r="F62" s="8" t="s">
        <v>55</v>
      </c>
      <c r="G62" s="8" t="s">
        <v>45</v>
      </c>
      <c r="H62" s="8" t="s">
        <v>44</v>
      </c>
      <c r="I62" s="8">
        <v>5</v>
      </c>
    </row>
    <row r="63" spans="1:9" x14ac:dyDescent="0.3">
      <c r="A63" s="15">
        <v>0.42440972222222223</v>
      </c>
      <c r="B63" s="15">
        <v>0.42712962962962964</v>
      </c>
      <c r="C63" s="14">
        <f>B63-A63</f>
        <v>2.719907407407407E-3</v>
      </c>
      <c r="D63" s="8" t="s">
        <v>45</v>
      </c>
      <c r="E63" s="8" t="s">
        <v>56</v>
      </c>
      <c r="F63" s="8" t="s">
        <v>45</v>
      </c>
      <c r="G63" s="8" t="s">
        <v>51</v>
      </c>
      <c r="H63" s="8" t="s">
        <v>49</v>
      </c>
      <c r="I63" s="8">
        <v>3</v>
      </c>
    </row>
    <row r="64" spans="1:9" x14ac:dyDescent="0.3">
      <c r="A64" s="15">
        <v>0.42649305555555556</v>
      </c>
      <c r="B64" s="15">
        <v>0.42730324074074072</v>
      </c>
      <c r="C64" s="14">
        <f>B64-A64</f>
        <v>8.101851851851638E-4</v>
      </c>
      <c r="D64" s="8" t="s">
        <v>50</v>
      </c>
      <c r="E64" s="8" t="s">
        <v>57</v>
      </c>
      <c r="F64" s="8" t="s">
        <v>46</v>
      </c>
      <c r="G64" s="8" t="s">
        <v>45</v>
      </c>
      <c r="H64" s="8" t="s">
        <v>49</v>
      </c>
      <c r="I64" s="8">
        <v>4</v>
      </c>
    </row>
    <row r="65" spans="1:9" x14ac:dyDescent="0.3">
      <c r="A65" s="15">
        <v>0.42637731481481483</v>
      </c>
      <c r="B65" s="15">
        <v>0.42787037037037035</v>
      </c>
      <c r="C65" s="14">
        <f>B65-A65</f>
        <v>1.4930555555555114E-3</v>
      </c>
      <c r="D65" s="8" t="s">
        <v>53</v>
      </c>
      <c r="E65" s="8" t="s">
        <v>52</v>
      </c>
      <c r="F65" s="8" t="s">
        <v>55</v>
      </c>
      <c r="G65" s="8" t="s">
        <v>46</v>
      </c>
      <c r="H65" s="8" t="s">
        <v>49</v>
      </c>
      <c r="I65" s="8">
        <v>5</v>
      </c>
    </row>
    <row r="66" spans="1:9" x14ac:dyDescent="0.3">
      <c r="A66" s="15">
        <v>0.42302083333333335</v>
      </c>
      <c r="B66" s="15">
        <v>0.42849537037037039</v>
      </c>
      <c r="C66" s="14">
        <f>B66-A66</f>
        <v>5.4745370370370416E-3</v>
      </c>
      <c r="D66" s="8" t="s">
        <v>48</v>
      </c>
      <c r="E66" s="8" t="s">
        <v>57</v>
      </c>
      <c r="F66" s="8" t="s">
        <v>51</v>
      </c>
      <c r="G66" s="8" t="s">
        <v>45</v>
      </c>
      <c r="H66" s="8" t="s">
        <v>49</v>
      </c>
      <c r="I66" s="8">
        <v>4</v>
      </c>
    </row>
    <row r="67" spans="1:9" x14ac:dyDescent="0.3">
      <c r="A67" s="15">
        <v>0.42696759259259259</v>
      </c>
      <c r="B67" s="15">
        <v>0.42880787037037038</v>
      </c>
      <c r="C67" s="14">
        <f>B67-A67</f>
        <v>1.8402777777777879E-3</v>
      </c>
      <c r="D67" s="8" t="s">
        <v>50</v>
      </c>
      <c r="E67" s="8" t="s">
        <v>52</v>
      </c>
      <c r="F67" s="8" t="s">
        <v>55</v>
      </c>
      <c r="G67" s="8" t="s">
        <v>45</v>
      </c>
      <c r="H67" s="8" t="s">
        <v>49</v>
      </c>
      <c r="I67" s="8">
        <v>4</v>
      </c>
    </row>
    <row r="68" spans="1:9" x14ac:dyDescent="0.3">
      <c r="A68" s="15">
        <v>0.42788194444444444</v>
      </c>
      <c r="B68" s="15">
        <v>0.43003472222222222</v>
      </c>
      <c r="C68" s="14">
        <f>B68-A68</f>
        <v>2.1527777777777812E-3</v>
      </c>
      <c r="D68" s="8" t="s">
        <v>50</v>
      </c>
      <c r="E68" s="8" t="s">
        <v>57</v>
      </c>
      <c r="F68" s="8" t="s">
        <v>55</v>
      </c>
      <c r="G68" s="8" t="s">
        <v>45</v>
      </c>
      <c r="H68" s="8" t="s">
        <v>49</v>
      </c>
      <c r="I68" s="8">
        <v>2</v>
      </c>
    </row>
    <row r="69" spans="1:9" x14ac:dyDescent="0.3">
      <c r="A69" s="15">
        <v>0.42988425925925927</v>
      </c>
      <c r="B69" s="15">
        <v>0.43049768518518516</v>
      </c>
      <c r="C69" s="14">
        <f>B69-A69</f>
        <v>6.1342592592589229E-4</v>
      </c>
      <c r="D69" s="8" t="s">
        <v>53</v>
      </c>
      <c r="E69" s="8" t="s">
        <v>57</v>
      </c>
      <c r="F69" s="8" t="s">
        <v>46</v>
      </c>
      <c r="G69" s="8" t="s">
        <v>55</v>
      </c>
      <c r="H69" s="8" t="s">
        <v>44</v>
      </c>
      <c r="I69" s="8">
        <v>5</v>
      </c>
    </row>
    <row r="70" spans="1:9" x14ac:dyDescent="0.3">
      <c r="A70" s="15">
        <v>0.42987268518518523</v>
      </c>
      <c r="B70" s="15">
        <v>0.43056712962962962</v>
      </c>
      <c r="C70" s="14">
        <f>B70-A70</f>
        <v>6.9444444444438647E-4</v>
      </c>
      <c r="D70" s="8" t="s">
        <v>54</v>
      </c>
      <c r="E70" s="8" t="s">
        <v>47</v>
      </c>
      <c r="F70" s="8" t="s">
        <v>51</v>
      </c>
      <c r="G70" s="8" t="s">
        <v>45</v>
      </c>
      <c r="H70" s="8" t="s">
        <v>49</v>
      </c>
      <c r="I70" s="8">
        <v>3</v>
      </c>
    </row>
    <row r="71" spans="1:9" x14ac:dyDescent="0.3">
      <c r="A71" s="15">
        <v>0.42996527777777777</v>
      </c>
      <c r="B71" s="15">
        <v>0.43059027777777775</v>
      </c>
      <c r="C71" s="14">
        <f>B71-A71</f>
        <v>6.2499999999998668E-4</v>
      </c>
      <c r="D71" s="8" t="s">
        <v>50</v>
      </c>
      <c r="E71" s="8" t="s">
        <v>57</v>
      </c>
      <c r="F71" s="8" t="s">
        <v>55</v>
      </c>
      <c r="G71" s="8" t="s">
        <v>45</v>
      </c>
      <c r="H71" s="8" t="s">
        <v>49</v>
      </c>
      <c r="I71" s="8">
        <v>5</v>
      </c>
    </row>
    <row r="72" spans="1:9" x14ac:dyDescent="0.3">
      <c r="A72" s="15">
        <v>0.42997685185185186</v>
      </c>
      <c r="B72" s="15">
        <v>0.43072916666666666</v>
      </c>
      <c r="C72" s="14">
        <f>B72-A72</f>
        <v>7.5231481481480289E-4</v>
      </c>
      <c r="D72" s="8" t="s">
        <v>54</v>
      </c>
      <c r="E72" s="8" t="s">
        <v>59</v>
      </c>
      <c r="F72" s="8" t="s">
        <v>45</v>
      </c>
      <c r="G72" s="8" t="s">
        <v>46</v>
      </c>
      <c r="H72" s="8" t="s">
        <v>49</v>
      </c>
      <c r="I72" s="8">
        <v>4</v>
      </c>
    </row>
    <row r="73" spans="1:9" x14ac:dyDescent="0.3">
      <c r="A73" s="15">
        <v>0.4299189814814815</v>
      </c>
      <c r="B73" s="15">
        <v>0.43087962962962961</v>
      </c>
      <c r="C73" s="14">
        <f>B73-A73</f>
        <v>9.6064814814811328E-4</v>
      </c>
      <c r="D73" s="8" t="s">
        <v>54</v>
      </c>
      <c r="E73" s="8" t="s">
        <v>47</v>
      </c>
      <c r="F73" s="8" t="s">
        <v>46</v>
      </c>
      <c r="G73" s="8" t="s">
        <v>45</v>
      </c>
      <c r="H73" s="8" t="s">
        <v>49</v>
      </c>
      <c r="I73" s="8">
        <v>3</v>
      </c>
    </row>
    <row r="74" spans="1:9" x14ac:dyDescent="0.3">
      <c r="A74" s="15">
        <v>0.43037037037037035</v>
      </c>
      <c r="B74" s="15">
        <v>0.4309027777777778</v>
      </c>
      <c r="C74" s="14">
        <f>B74-A74</f>
        <v>5.3240740740745363E-4</v>
      </c>
      <c r="D74" s="8" t="s">
        <v>50</v>
      </c>
      <c r="E74" s="8" t="s">
        <v>57</v>
      </c>
      <c r="F74" s="8" t="s">
        <v>55</v>
      </c>
      <c r="G74" s="8" t="s">
        <v>45</v>
      </c>
      <c r="H74" s="8" t="s">
        <v>49</v>
      </c>
      <c r="I74" s="8">
        <v>1</v>
      </c>
    </row>
    <row r="75" spans="1:9" x14ac:dyDescent="0.3">
      <c r="A75" s="15">
        <v>0.42989583333333337</v>
      </c>
      <c r="B75" s="15">
        <v>0.43094907407407407</v>
      </c>
      <c r="C75" s="14">
        <f>B75-A75</f>
        <v>1.0532407407407018E-3</v>
      </c>
      <c r="D75" s="8" t="s">
        <v>45</v>
      </c>
      <c r="E75" s="8" t="s">
        <v>57</v>
      </c>
      <c r="F75" s="8" t="s">
        <v>45</v>
      </c>
      <c r="G75" s="8" t="s">
        <v>46</v>
      </c>
      <c r="H75" s="8" t="s">
        <v>49</v>
      </c>
      <c r="I75" s="8">
        <v>2</v>
      </c>
    </row>
    <row r="76" spans="1:9" x14ac:dyDescent="0.3">
      <c r="A76" s="15">
        <v>0.43</v>
      </c>
      <c r="B76" s="15">
        <v>0.43097222222222226</v>
      </c>
      <c r="C76" s="14">
        <f>B76-A76</f>
        <v>9.7222222222226318E-4</v>
      </c>
      <c r="D76" s="8" t="s">
        <v>50</v>
      </c>
      <c r="E76" s="8" t="s">
        <v>47</v>
      </c>
      <c r="F76" s="8" t="s">
        <v>45</v>
      </c>
      <c r="G76" s="8" t="s">
        <v>46</v>
      </c>
      <c r="H76" s="8" t="s">
        <v>49</v>
      </c>
      <c r="I76" s="8">
        <v>1</v>
      </c>
    </row>
    <row r="77" spans="1:9" x14ac:dyDescent="0.3">
      <c r="A77" s="15">
        <v>0.43028935185185185</v>
      </c>
      <c r="B77" s="15">
        <v>0.43124999999999997</v>
      </c>
      <c r="C77" s="14">
        <f>B77-A77</f>
        <v>9.6064814814811328E-4</v>
      </c>
      <c r="D77" s="8" t="s">
        <v>50</v>
      </c>
      <c r="E77" s="8" t="s">
        <v>57</v>
      </c>
      <c r="F77" s="8" t="s">
        <v>46</v>
      </c>
      <c r="G77" s="8" t="s">
        <v>51</v>
      </c>
      <c r="H77" s="8" t="s">
        <v>58</v>
      </c>
      <c r="I77" s="8">
        <v>1</v>
      </c>
    </row>
    <row r="78" spans="1:9" x14ac:dyDescent="0.3">
      <c r="A78" s="15">
        <v>0.43062500000000004</v>
      </c>
      <c r="B78" s="15">
        <v>0.43309027777777781</v>
      </c>
      <c r="C78" s="14">
        <f>B78-A78</f>
        <v>2.4652777777777746E-3</v>
      </c>
      <c r="D78" s="8" t="s">
        <v>54</v>
      </c>
      <c r="E78" s="8" t="s">
        <v>56</v>
      </c>
      <c r="F78" s="8" t="s">
        <v>46</v>
      </c>
      <c r="G78" s="8" t="s">
        <v>45</v>
      </c>
      <c r="H78" s="8" t="s">
        <v>44</v>
      </c>
      <c r="I78" s="8">
        <v>5</v>
      </c>
    </row>
    <row r="79" spans="1:9" x14ac:dyDescent="0.3">
      <c r="A79" s="15">
        <v>0.43377314814814816</v>
      </c>
      <c r="B79" s="15">
        <v>0.43421296296296297</v>
      </c>
      <c r="C79" s="14">
        <f>B79-A79</f>
        <v>4.3981481481480955E-4</v>
      </c>
      <c r="D79" s="8" t="s">
        <v>50</v>
      </c>
      <c r="E79" s="8" t="s">
        <v>57</v>
      </c>
      <c r="F79" s="8" t="s">
        <v>46</v>
      </c>
      <c r="G79" s="8" t="s">
        <v>45</v>
      </c>
      <c r="H79" s="8" t="s">
        <v>49</v>
      </c>
      <c r="I79" s="8">
        <v>5</v>
      </c>
    </row>
    <row r="80" spans="1:9" x14ac:dyDescent="0.3">
      <c r="A80" s="15">
        <v>0.43251157407407409</v>
      </c>
      <c r="B80" s="15">
        <v>0.43565972222222221</v>
      </c>
      <c r="C80" s="14">
        <f>B80-A80</f>
        <v>3.1481481481481222E-3</v>
      </c>
      <c r="D80" s="8" t="s">
        <v>53</v>
      </c>
      <c r="E80" s="8" t="s">
        <v>47</v>
      </c>
      <c r="F80" s="8" t="s">
        <v>55</v>
      </c>
      <c r="G80" s="8" t="s">
        <v>51</v>
      </c>
      <c r="H80" s="8" t="s">
        <v>49</v>
      </c>
      <c r="I80" s="8">
        <v>4</v>
      </c>
    </row>
    <row r="81" spans="1:9" x14ac:dyDescent="0.3">
      <c r="A81" s="15">
        <v>0.46771990740740743</v>
      </c>
      <c r="B81" s="15">
        <v>0.46841435185185182</v>
      </c>
      <c r="C81" s="14">
        <f>B81-A81</f>
        <v>6.9444444444438647E-4</v>
      </c>
      <c r="D81" s="8" t="s">
        <v>53</v>
      </c>
      <c r="E81" s="8" t="s">
        <v>47</v>
      </c>
      <c r="F81" s="8" t="s">
        <v>55</v>
      </c>
      <c r="G81" s="8" t="s">
        <v>46</v>
      </c>
      <c r="H81" s="8" t="s">
        <v>49</v>
      </c>
      <c r="I81" s="8">
        <v>4</v>
      </c>
    </row>
    <row r="82" spans="1:9" x14ac:dyDescent="0.3">
      <c r="A82" s="15">
        <v>0.46767361111111111</v>
      </c>
      <c r="B82" s="15">
        <v>0.46901620370370373</v>
      </c>
      <c r="C82" s="14">
        <f>B82-A82</f>
        <v>1.3425925925926174E-3</v>
      </c>
      <c r="D82" s="8" t="s">
        <v>54</v>
      </c>
      <c r="E82" s="8" t="s">
        <v>57</v>
      </c>
      <c r="F82" s="8" t="s">
        <v>55</v>
      </c>
      <c r="G82" s="8" t="s">
        <v>45</v>
      </c>
      <c r="H82" s="8" t="s">
        <v>49</v>
      </c>
      <c r="I82" s="8">
        <v>3</v>
      </c>
    </row>
    <row r="83" spans="1:9" x14ac:dyDescent="0.3">
      <c r="A83" s="15">
        <v>0.46834490740740736</v>
      </c>
      <c r="B83" s="15">
        <v>0.46918981481481481</v>
      </c>
      <c r="C83" s="14">
        <f>B83-A83</f>
        <v>8.4490740740744696E-4</v>
      </c>
      <c r="D83" s="8" t="s">
        <v>50</v>
      </c>
      <c r="E83" s="8" t="s">
        <v>57</v>
      </c>
      <c r="F83" s="8" t="s">
        <v>55</v>
      </c>
      <c r="G83" s="8" t="s">
        <v>45</v>
      </c>
      <c r="H83" s="8" t="s">
        <v>49</v>
      </c>
      <c r="I83" s="8">
        <v>5</v>
      </c>
    </row>
    <row r="84" spans="1:9" x14ac:dyDescent="0.3">
      <c r="A84" s="15">
        <v>0.46870370370370368</v>
      </c>
      <c r="B84" s="15">
        <v>0.46940972222222221</v>
      </c>
      <c r="C84" s="14">
        <f>B84-A84</f>
        <v>7.0601851851853636E-4</v>
      </c>
      <c r="D84" s="8" t="s">
        <v>54</v>
      </c>
      <c r="E84" s="8" t="s">
        <v>57</v>
      </c>
      <c r="F84" s="8" t="s">
        <v>46</v>
      </c>
      <c r="G84" s="8" t="s">
        <v>45</v>
      </c>
      <c r="H84" s="8" t="s">
        <v>49</v>
      </c>
      <c r="I84" s="8">
        <v>5</v>
      </c>
    </row>
    <row r="85" spans="1:9" x14ac:dyDescent="0.3">
      <c r="A85" s="15">
        <v>0.46759259259259256</v>
      </c>
      <c r="B85" s="15">
        <v>0.4695023148148148</v>
      </c>
      <c r="C85" s="14">
        <f>B85-A85</f>
        <v>1.9097222222222432E-3</v>
      </c>
      <c r="D85" s="8" t="s">
        <v>50</v>
      </c>
      <c r="E85" s="8" t="s">
        <v>47</v>
      </c>
      <c r="F85" s="8" t="s">
        <v>46</v>
      </c>
      <c r="G85" s="8" t="s">
        <v>45</v>
      </c>
      <c r="H85" s="8" t="s">
        <v>44</v>
      </c>
      <c r="I85" s="8">
        <v>5</v>
      </c>
    </row>
    <row r="86" spans="1:9" x14ac:dyDescent="0.3">
      <c r="A86" s="15">
        <v>0.46914351851851849</v>
      </c>
      <c r="B86" s="15">
        <v>0.4700462962962963</v>
      </c>
      <c r="C86" s="14">
        <f>B86-A86</f>
        <v>9.0277777777780788E-4</v>
      </c>
      <c r="D86" s="8" t="s">
        <v>50</v>
      </c>
      <c r="E86" s="8" t="s">
        <v>47</v>
      </c>
      <c r="F86" s="8" t="s">
        <v>55</v>
      </c>
      <c r="G86" s="8" t="s">
        <v>46</v>
      </c>
      <c r="H86" s="8" t="s">
        <v>44</v>
      </c>
      <c r="I86" s="8">
        <v>5</v>
      </c>
    </row>
    <row r="87" spans="1:9" x14ac:dyDescent="0.3">
      <c r="A87" s="15">
        <v>0.4684490740740741</v>
      </c>
      <c r="B87" s="15">
        <v>0.47008101851851852</v>
      </c>
      <c r="C87" s="14">
        <f>B87-A87</f>
        <v>1.631944444444422E-3</v>
      </c>
      <c r="D87" s="8" t="s">
        <v>53</v>
      </c>
      <c r="E87" s="8" t="s">
        <v>59</v>
      </c>
      <c r="F87" s="8" t="s">
        <v>46</v>
      </c>
      <c r="G87" s="8" t="s">
        <v>45</v>
      </c>
      <c r="H87" s="8" t="s">
        <v>44</v>
      </c>
      <c r="I87" s="8">
        <v>5</v>
      </c>
    </row>
    <row r="88" spans="1:9" x14ac:dyDescent="0.3">
      <c r="A88" s="15">
        <v>0.46942129629629631</v>
      </c>
      <c r="B88" s="15">
        <v>0.47064814814814815</v>
      </c>
      <c r="C88" s="14">
        <f>B88-A88</f>
        <v>1.2268518518518401E-3</v>
      </c>
      <c r="D88" s="8" t="s">
        <v>53</v>
      </c>
      <c r="E88" s="8" t="s">
        <v>52</v>
      </c>
      <c r="F88" s="8" t="s">
        <v>55</v>
      </c>
      <c r="G88" s="8" t="s">
        <v>51</v>
      </c>
      <c r="H88" s="8" t="s">
        <v>44</v>
      </c>
      <c r="I88" s="8">
        <v>5</v>
      </c>
    </row>
    <row r="89" spans="1:9" x14ac:dyDescent="0.3">
      <c r="A89" s="15">
        <v>0.4694444444444445</v>
      </c>
      <c r="B89" s="15">
        <v>0.47094907407407405</v>
      </c>
      <c r="C89" s="14">
        <f>B89-A89</f>
        <v>1.5046296296295503E-3</v>
      </c>
      <c r="D89" s="8" t="s">
        <v>53</v>
      </c>
      <c r="E89" s="8" t="s">
        <v>56</v>
      </c>
      <c r="F89" s="8" t="s">
        <v>51</v>
      </c>
      <c r="G89" s="8" t="s">
        <v>45</v>
      </c>
      <c r="H89" s="8" t="s">
        <v>49</v>
      </c>
      <c r="I89" s="8">
        <v>1</v>
      </c>
    </row>
    <row r="90" spans="1:9" x14ac:dyDescent="0.3">
      <c r="A90" s="15">
        <v>0.47055555555555556</v>
      </c>
      <c r="B90" s="15">
        <v>0.47167824074074072</v>
      </c>
      <c r="C90" s="14">
        <f>B90-A90</f>
        <v>1.1226851851851571E-3</v>
      </c>
      <c r="D90" s="8" t="s">
        <v>45</v>
      </c>
      <c r="E90" s="8" t="s">
        <v>56</v>
      </c>
      <c r="F90" s="8" t="s">
        <v>55</v>
      </c>
      <c r="G90" s="8" t="s">
        <v>55</v>
      </c>
      <c r="H90" s="8" t="s">
        <v>49</v>
      </c>
      <c r="I90" s="8">
        <v>5</v>
      </c>
    </row>
    <row r="91" spans="1:9" x14ac:dyDescent="0.3">
      <c r="A91" s="15">
        <v>0.47075231481481478</v>
      </c>
      <c r="B91" s="15">
        <v>0.47196759259259258</v>
      </c>
      <c r="C91" s="14">
        <f>B91-A91</f>
        <v>1.2152777777778012E-3</v>
      </c>
      <c r="D91" s="8" t="s">
        <v>54</v>
      </c>
      <c r="E91" s="8" t="s">
        <v>47</v>
      </c>
      <c r="F91" s="8" t="s">
        <v>45</v>
      </c>
      <c r="G91" s="8" t="s">
        <v>46</v>
      </c>
      <c r="H91" s="8" t="s">
        <v>49</v>
      </c>
      <c r="I91" s="8">
        <v>3</v>
      </c>
    </row>
    <row r="92" spans="1:9" x14ac:dyDescent="0.3">
      <c r="A92" s="15">
        <v>0.47153935185185186</v>
      </c>
      <c r="B92" s="15">
        <v>0.47243055555555552</v>
      </c>
      <c r="C92" s="14">
        <f>B92-A92</f>
        <v>8.9120370370365798E-4</v>
      </c>
      <c r="D92" s="8" t="s">
        <v>45</v>
      </c>
      <c r="E92" s="8" t="s">
        <v>56</v>
      </c>
      <c r="F92" s="8" t="s">
        <v>46</v>
      </c>
      <c r="G92" s="8" t="s">
        <v>51</v>
      </c>
      <c r="H92" s="8" t="s">
        <v>49</v>
      </c>
      <c r="I92" s="8">
        <v>5</v>
      </c>
    </row>
    <row r="93" spans="1:9" x14ac:dyDescent="0.3">
      <c r="A93" s="15">
        <v>0.47039351851851857</v>
      </c>
      <c r="B93" s="15">
        <v>0.47249999999999998</v>
      </c>
      <c r="C93" s="14">
        <f>B93-A93</f>
        <v>2.1064814814814037E-3</v>
      </c>
      <c r="D93" s="8" t="s">
        <v>54</v>
      </c>
      <c r="E93" s="8" t="s">
        <v>47</v>
      </c>
      <c r="F93" s="8" t="s">
        <v>55</v>
      </c>
      <c r="G93" s="8" t="s">
        <v>46</v>
      </c>
      <c r="H93" s="8" t="s">
        <v>49</v>
      </c>
      <c r="I93" s="8">
        <v>4</v>
      </c>
    </row>
    <row r="94" spans="1:9" x14ac:dyDescent="0.3">
      <c r="A94" s="15">
        <v>0.46987268518518516</v>
      </c>
      <c r="B94" s="15">
        <v>0.4738194444444444</v>
      </c>
      <c r="C94" s="14">
        <f>B94-A94</f>
        <v>3.9467592592592471E-3</v>
      </c>
      <c r="D94" s="8" t="s">
        <v>50</v>
      </c>
      <c r="E94" s="8" t="s">
        <v>57</v>
      </c>
      <c r="F94" s="8" t="s">
        <v>46</v>
      </c>
      <c r="G94" s="8" t="s">
        <v>45</v>
      </c>
      <c r="H94" s="8" t="s">
        <v>49</v>
      </c>
      <c r="I94" s="8">
        <v>5</v>
      </c>
    </row>
    <row r="95" spans="1:9" x14ac:dyDescent="0.3">
      <c r="A95" s="15">
        <v>0.47487268518518522</v>
      </c>
      <c r="B95" s="15">
        <v>0.47570601851851851</v>
      </c>
      <c r="C95" s="14">
        <f>B95-A95</f>
        <v>8.3333333333329707E-4</v>
      </c>
      <c r="D95" s="8" t="s">
        <v>50</v>
      </c>
      <c r="E95" s="8" t="s">
        <v>60</v>
      </c>
      <c r="F95" s="8" t="s">
        <v>46</v>
      </c>
      <c r="G95" s="8" t="s">
        <v>46</v>
      </c>
      <c r="H95" s="8" t="s">
        <v>44</v>
      </c>
      <c r="I95" s="8">
        <v>1</v>
      </c>
    </row>
    <row r="96" spans="1:9" x14ac:dyDescent="0.3">
      <c r="A96" s="15">
        <v>0.47681712962962958</v>
      </c>
      <c r="B96" s="15">
        <v>0.47756944444444444</v>
      </c>
      <c r="C96" s="14">
        <f>B96-A96</f>
        <v>7.523148148148584E-4</v>
      </c>
      <c r="D96" s="8" t="s">
        <v>54</v>
      </c>
      <c r="E96" s="8" t="s">
        <v>56</v>
      </c>
      <c r="F96" s="8" t="s">
        <v>45</v>
      </c>
      <c r="G96" s="8" t="s">
        <v>46</v>
      </c>
      <c r="H96" s="8" t="s">
        <v>44</v>
      </c>
      <c r="I96" s="8">
        <v>1</v>
      </c>
    </row>
    <row r="97" spans="1:9" x14ac:dyDescent="0.3">
      <c r="A97" s="15">
        <v>0.48202546296296295</v>
      </c>
      <c r="B97" s="15">
        <v>0.48371527777777779</v>
      </c>
      <c r="C97" s="14">
        <f>B97-A97</f>
        <v>1.6898148148148384E-3</v>
      </c>
      <c r="D97" s="8" t="s">
        <v>50</v>
      </c>
      <c r="E97" s="8" t="s">
        <v>47</v>
      </c>
      <c r="F97" s="8" t="s">
        <v>51</v>
      </c>
      <c r="G97" s="8" t="s">
        <v>45</v>
      </c>
      <c r="H97" s="8" t="s">
        <v>44</v>
      </c>
      <c r="I97" s="8">
        <v>4</v>
      </c>
    </row>
    <row r="98" spans="1:9" x14ac:dyDescent="0.3">
      <c r="A98" s="15">
        <v>0.48343749999999996</v>
      </c>
      <c r="B98" s="15">
        <v>0.48432870370370368</v>
      </c>
      <c r="C98" s="14">
        <f>B98-A98</f>
        <v>8.9120370370371349E-4</v>
      </c>
      <c r="D98" s="8" t="s">
        <v>50</v>
      </c>
      <c r="E98" s="8" t="s">
        <v>57</v>
      </c>
      <c r="F98" s="8" t="s">
        <v>55</v>
      </c>
      <c r="G98" s="8" t="s">
        <v>45</v>
      </c>
      <c r="H98" s="8" t="s">
        <v>49</v>
      </c>
      <c r="I98" s="8">
        <v>3</v>
      </c>
    </row>
    <row r="99" spans="1:9" x14ac:dyDescent="0.3">
      <c r="A99" s="15">
        <v>0.4845949074074074</v>
      </c>
      <c r="B99" s="15">
        <v>0.48596064814814816</v>
      </c>
      <c r="C99" s="14">
        <f>B99-A99</f>
        <v>1.3657407407407507E-3</v>
      </c>
      <c r="D99" s="8" t="s">
        <v>45</v>
      </c>
      <c r="E99" s="8" t="s">
        <v>56</v>
      </c>
      <c r="F99" s="8" t="s">
        <v>45</v>
      </c>
      <c r="G99" s="8" t="s">
        <v>51</v>
      </c>
      <c r="H99" s="8" t="s">
        <v>44</v>
      </c>
      <c r="I99" s="8">
        <v>1</v>
      </c>
    </row>
    <row r="100" spans="1:9" x14ac:dyDescent="0.3">
      <c r="A100" s="15">
        <v>0.55739583333333331</v>
      </c>
      <c r="B100" s="15">
        <v>0.55792824074074077</v>
      </c>
      <c r="C100" s="14">
        <f>B100-A100</f>
        <v>5.3240740740745363E-4</v>
      </c>
      <c r="D100" s="8" t="s">
        <v>54</v>
      </c>
      <c r="E100" s="8" t="s">
        <v>57</v>
      </c>
      <c r="F100" s="8" t="s">
        <v>51</v>
      </c>
      <c r="G100" s="8" t="s">
        <v>45</v>
      </c>
      <c r="H100" s="8" t="s">
        <v>44</v>
      </c>
      <c r="I100" s="8">
        <v>5</v>
      </c>
    </row>
    <row r="101" spans="1:9" x14ac:dyDescent="0.3">
      <c r="A101" s="15">
        <v>0.5575</v>
      </c>
      <c r="B101" s="15">
        <v>0.55820601851851859</v>
      </c>
      <c r="C101" s="14">
        <f>B101-A101</f>
        <v>7.0601851851859188E-4</v>
      </c>
      <c r="D101" s="8" t="s">
        <v>50</v>
      </c>
      <c r="E101" s="8" t="s">
        <v>57</v>
      </c>
      <c r="F101" s="8" t="s">
        <v>46</v>
      </c>
      <c r="G101" s="8" t="s">
        <v>45</v>
      </c>
      <c r="H101" s="8" t="s">
        <v>49</v>
      </c>
      <c r="I101" s="8">
        <v>4</v>
      </c>
    </row>
    <row r="102" spans="1:9" x14ac:dyDescent="0.3">
      <c r="A102" s="15">
        <v>0.55812499999999998</v>
      </c>
      <c r="B102" s="15">
        <v>0.55843750000000003</v>
      </c>
      <c r="C102" s="14">
        <f>B102-A102</f>
        <v>3.1250000000004885E-4</v>
      </c>
      <c r="D102" s="8" t="s">
        <v>54</v>
      </c>
      <c r="E102" s="8" t="s">
        <v>57</v>
      </c>
      <c r="F102" s="8" t="s">
        <v>51</v>
      </c>
      <c r="G102" s="8" t="s">
        <v>45</v>
      </c>
      <c r="H102" s="8" t="s">
        <v>44</v>
      </c>
      <c r="I102" s="8">
        <v>5</v>
      </c>
    </row>
    <row r="103" spans="1:9" x14ac:dyDescent="0.3">
      <c r="A103" s="15">
        <v>0.55760416666666668</v>
      </c>
      <c r="B103" s="15">
        <v>0.55847222222222215</v>
      </c>
      <c r="C103" s="14">
        <f>B103-A103</f>
        <v>8.680555555554692E-4</v>
      </c>
      <c r="D103" s="8" t="s">
        <v>54</v>
      </c>
      <c r="E103" s="8" t="s">
        <v>57</v>
      </c>
      <c r="F103" s="8" t="s">
        <v>51</v>
      </c>
      <c r="G103" s="8" t="s">
        <v>46</v>
      </c>
      <c r="H103" s="8" t="s">
        <v>49</v>
      </c>
      <c r="I103" s="8">
        <v>3</v>
      </c>
    </row>
    <row r="104" spans="1:9" x14ac:dyDescent="0.3">
      <c r="A104" s="15">
        <v>0.55835648148148154</v>
      </c>
      <c r="B104" s="15">
        <v>0.55883101851851846</v>
      </c>
      <c r="C104" s="14">
        <f>B104-A104</f>
        <v>4.7453703703692618E-4</v>
      </c>
      <c r="D104" s="8" t="s">
        <v>50</v>
      </c>
      <c r="E104" s="8" t="s">
        <v>47</v>
      </c>
      <c r="F104" s="8" t="s">
        <v>45</v>
      </c>
      <c r="G104" s="8" t="s">
        <v>55</v>
      </c>
      <c r="H104" s="8" t="s">
        <v>49</v>
      </c>
      <c r="I104" s="8">
        <v>4</v>
      </c>
    </row>
    <row r="105" spans="1:9" x14ac:dyDescent="0.3">
      <c r="A105" s="15">
        <v>0.55763888888888891</v>
      </c>
      <c r="B105" s="15">
        <v>0.55892361111111111</v>
      </c>
      <c r="C105" s="14">
        <f>B105-A105</f>
        <v>1.284722222222201E-3</v>
      </c>
      <c r="D105" s="8" t="s">
        <v>45</v>
      </c>
      <c r="E105" s="8" t="s">
        <v>47</v>
      </c>
      <c r="F105" s="8" t="s">
        <v>45</v>
      </c>
      <c r="G105" s="8" t="s">
        <v>51</v>
      </c>
      <c r="H105" s="8" t="s">
        <v>44</v>
      </c>
      <c r="I105" s="8">
        <v>3</v>
      </c>
    </row>
    <row r="106" spans="1:9" x14ac:dyDescent="0.3">
      <c r="A106" s="15">
        <v>0.55826388888888889</v>
      </c>
      <c r="B106" s="15">
        <v>0.55921296296296297</v>
      </c>
      <c r="C106" s="14">
        <f>B106-A106</f>
        <v>9.490740740740744E-4</v>
      </c>
      <c r="D106" s="8" t="s">
        <v>45</v>
      </c>
      <c r="E106" s="8" t="s">
        <v>59</v>
      </c>
      <c r="F106" s="8" t="s">
        <v>51</v>
      </c>
      <c r="G106" s="8" t="s">
        <v>55</v>
      </c>
      <c r="H106" s="8" t="s">
        <v>49</v>
      </c>
      <c r="I106" s="8">
        <v>4</v>
      </c>
    </row>
    <row r="107" spans="1:9" x14ac:dyDescent="0.3">
      <c r="A107" s="15">
        <v>0.55745370370370373</v>
      </c>
      <c r="B107" s="15">
        <v>0.55921296296296297</v>
      </c>
      <c r="C107" s="14">
        <f>B107-A107</f>
        <v>1.7592592592592382E-3</v>
      </c>
      <c r="D107" s="8" t="s">
        <v>48</v>
      </c>
      <c r="E107" s="8" t="s">
        <v>57</v>
      </c>
      <c r="F107" s="8" t="s">
        <v>46</v>
      </c>
      <c r="G107" s="8" t="s">
        <v>55</v>
      </c>
      <c r="H107" s="8" t="s">
        <v>49</v>
      </c>
      <c r="I107" s="8">
        <v>2</v>
      </c>
    </row>
    <row r="108" spans="1:9" x14ac:dyDescent="0.3">
      <c r="A108" s="15">
        <v>0.55734953703703705</v>
      </c>
      <c r="B108" s="15">
        <v>0.55947916666666664</v>
      </c>
      <c r="C108" s="14">
        <f>B108-A108</f>
        <v>2.1296296296295925E-3</v>
      </c>
      <c r="D108" s="8" t="s">
        <v>54</v>
      </c>
      <c r="E108" s="8" t="s">
        <v>57</v>
      </c>
      <c r="F108" s="8" t="s">
        <v>46</v>
      </c>
      <c r="G108" s="8" t="s">
        <v>51</v>
      </c>
      <c r="H108" s="8" t="s">
        <v>49</v>
      </c>
      <c r="I108" s="8">
        <v>5</v>
      </c>
    </row>
    <row r="109" spans="1:9" x14ac:dyDescent="0.3">
      <c r="A109" s="15">
        <v>0.55797453703703703</v>
      </c>
      <c r="B109" s="15">
        <v>0.55958333333333332</v>
      </c>
      <c r="C109" s="14">
        <f>B109-A109</f>
        <v>1.6087962962962887E-3</v>
      </c>
      <c r="D109" s="8" t="s">
        <v>45</v>
      </c>
      <c r="E109" s="8" t="s">
        <v>47</v>
      </c>
      <c r="F109" s="8" t="s">
        <v>51</v>
      </c>
      <c r="G109" s="8" t="s">
        <v>46</v>
      </c>
      <c r="H109" s="8" t="s">
        <v>49</v>
      </c>
      <c r="I109" s="8">
        <v>3</v>
      </c>
    </row>
    <row r="110" spans="1:9" x14ac:dyDescent="0.3">
      <c r="A110" s="15">
        <v>0.55548611111111112</v>
      </c>
      <c r="B110" s="15">
        <v>0.55958333333333332</v>
      </c>
      <c r="C110" s="14">
        <f>B110-A110</f>
        <v>4.0972222222221966E-3</v>
      </c>
      <c r="D110" s="8" t="s">
        <v>53</v>
      </c>
      <c r="E110" s="8" t="s">
        <v>60</v>
      </c>
      <c r="F110" s="8" t="s">
        <v>46</v>
      </c>
      <c r="G110" s="8" t="s">
        <v>45</v>
      </c>
      <c r="H110" s="8" t="s">
        <v>44</v>
      </c>
      <c r="I110" s="8">
        <v>4</v>
      </c>
    </row>
    <row r="111" spans="1:9" x14ac:dyDescent="0.3">
      <c r="A111" s="15">
        <v>0.55826388888888889</v>
      </c>
      <c r="B111" s="15">
        <v>0.5596875</v>
      </c>
      <c r="C111" s="14">
        <f>B111-A111</f>
        <v>1.4236111111111116E-3</v>
      </c>
      <c r="D111" s="8" t="s">
        <v>45</v>
      </c>
      <c r="E111" s="8" t="s">
        <v>59</v>
      </c>
      <c r="F111" s="8" t="s">
        <v>51</v>
      </c>
      <c r="G111" s="8" t="s">
        <v>45</v>
      </c>
      <c r="H111" s="8" t="s">
        <v>49</v>
      </c>
      <c r="I111" s="8">
        <v>3</v>
      </c>
    </row>
    <row r="112" spans="1:9" x14ac:dyDescent="0.3">
      <c r="A112" s="15">
        <v>0.55803240740740734</v>
      </c>
      <c r="B112" s="15">
        <v>0.55984953703703699</v>
      </c>
      <c r="C112" s="14">
        <f>B112-A112</f>
        <v>1.8171296296296546E-3</v>
      </c>
      <c r="D112" s="8" t="s">
        <v>54</v>
      </c>
      <c r="E112" s="8" t="s">
        <v>47</v>
      </c>
      <c r="F112" s="8" t="s">
        <v>46</v>
      </c>
      <c r="G112" s="8" t="s">
        <v>55</v>
      </c>
      <c r="H112" s="8" t="s">
        <v>49</v>
      </c>
      <c r="I112" s="8">
        <v>3</v>
      </c>
    </row>
    <row r="113" spans="1:9" x14ac:dyDescent="0.3">
      <c r="A113" s="15">
        <v>0.55857638888888894</v>
      </c>
      <c r="B113" s="15">
        <v>0.5602314814814815</v>
      </c>
      <c r="C113" s="14">
        <f>B113-A113</f>
        <v>1.6550925925925553E-3</v>
      </c>
      <c r="D113" s="8" t="s">
        <v>54</v>
      </c>
      <c r="E113" s="8" t="s">
        <v>47</v>
      </c>
      <c r="F113" s="8" t="s">
        <v>46</v>
      </c>
      <c r="G113" s="8" t="s">
        <v>45</v>
      </c>
      <c r="H113" s="8" t="s">
        <v>49</v>
      </c>
      <c r="I113" s="8">
        <v>3</v>
      </c>
    </row>
    <row r="114" spans="1:9" x14ac:dyDescent="0.3">
      <c r="A114" s="15">
        <v>0.5623379629629629</v>
      </c>
      <c r="B114" s="15">
        <v>0.56298611111111108</v>
      </c>
      <c r="C114" s="14">
        <f>B114-A114</f>
        <v>6.4814814814817545E-4</v>
      </c>
      <c r="D114" s="8" t="s">
        <v>53</v>
      </c>
      <c r="E114" s="8" t="s">
        <v>47</v>
      </c>
      <c r="F114" s="8" t="s">
        <v>46</v>
      </c>
      <c r="G114" s="8" t="s">
        <v>45</v>
      </c>
      <c r="H114" s="8" t="s">
        <v>49</v>
      </c>
      <c r="I114" s="8">
        <v>4</v>
      </c>
    </row>
    <row r="115" spans="1:9" x14ac:dyDescent="0.3">
      <c r="A115" s="15">
        <v>0.55987268518518518</v>
      </c>
      <c r="B115" s="15">
        <v>0.56305555555555553</v>
      </c>
      <c r="C115" s="14">
        <f>B115-A115</f>
        <v>3.1828703703703498E-3</v>
      </c>
      <c r="D115" s="8" t="s">
        <v>53</v>
      </c>
      <c r="E115" s="8" t="s">
        <v>59</v>
      </c>
      <c r="F115" s="8" t="s">
        <v>45</v>
      </c>
      <c r="G115" s="8" t="s">
        <v>51</v>
      </c>
      <c r="H115" s="8" t="s">
        <v>49</v>
      </c>
      <c r="I115" s="8">
        <v>2</v>
      </c>
    </row>
    <row r="116" spans="1:9" x14ac:dyDescent="0.3">
      <c r="A116" s="15">
        <v>0.56305555555555553</v>
      </c>
      <c r="B116" s="15">
        <v>0.56415509259259256</v>
      </c>
      <c r="C116" s="14">
        <f>B116-A116</f>
        <v>1.0995370370370239E-3</v>
      </c>
      <c r="D116" s="8" t="s">
        <v>45</v>
      </c>
      <c r="E116" s="8" t="s">
        <v>57</v>
      </c>
      <c r="F116" s="8" t="s">
        <v>55</v>
      </c>
      <c r="G116" s="8" t="s">
        <v>51</v>
      </c>
      <c r="H116" s="8" t="s">
        <v>49</v>
      </c>
      <c r="I116" s="8">
        <v>2</v>
      </c>
    </row>
    <row r="117" spans="1:9" x14ac:dyDescent="0.3">
      <c r="A117" s="15">
        <v>0.56538194444444445</v>
      </c>
      <c r="B117" s="15">
        <v>0.5664583333333334</v>
      </c>
      <c r="C117" s="14">
        <f>B117-A117</f>
        <v>1.0763888888889461E-3</v>
      </c>
      <c r="D117" s="8" t="s">
        <v>48</v>
      </c>
      <c r="E117" s="8" t="s">
        <v>56</v>
      </c>
      <c r="F117" s="8" t="s">
        <v>45</v>
      </c>
      <c r="G117" s="8" t="s">
        <v>55</v>
      </c>
      <c r="H117" s="8" t="s">
        <v>49</v>
      </c>
      <c r="I117" s="8">
        <v>1</v>
      </c>
    </row>
    <row r="118" spans="1:9" x14ac:dyDescent="0.3">
      <c r="A118" s="15">
        <v>0.50479166666666664</v>
      </c>
      <c r="B118" s="15">
        <v>0.50553240740740735</v>
      </c>
      <c r="C118" s="14">
        <f>B118-A118</f>
        <v>7.407407407407085E-4</v>
      </c>
      <c r="D118" s="8" t="s">
        <v>53</v>
      </c>
      <c r="E118" s="8" t="s">
        <v>57</v>
      </c>
      <c r="F118" s="8" t="s">
        <v>51</v>
      </c>
      <c r="G118" s="8" t="s">
        <v>46</v>
      </c>
      <c r="H118" s="8" t="s">
        <v>49</v>
      </c>
      <c r="I118" s="8">
        <v>5</v>
      </c>
    </row>
    <row r="119" spans="1:9" x14ac:dyDescent="0.3">
      <c r="A119" s="15">
        <v>0.50510416666666669</v>
      </c>
      <c r="B119" s="15">
        <v>0.50601851851851853</v>
      </c>
      <c r="C119" s="14">
        <f>B119-A119</f>
        <v>9.1435185185184675E-4</v>
      </c>
      <c r="D119" s="8" t="s">
        <v>50</v>
      </c>
      <c r="E119" s="8" t="s">
        <v>47</v>
      </c>
      <c r="F119" s="8" t="s">
        <v>46</v>
      </c>
      <c r="G119" s="8" t="s">
        <v>46</v>
      </c>
      <c r="H119" s="8" t="s">
        <v>44</v>
      </c>
      <c r="I119" s="8">
        <v>4</v>
      </c>
    </row>
    <row r="120" spans="1:9" x14ac:dyDescent="0.3">
      <c r="A120" s="15">
        <v>0.50517361111111114</v>
      </c>
      <c r="B120" s="15">
        <v>0.50601851851851853</v>
      </c>
      <c r="C120" s="14">
        <f>B120-A120</f>
        <v>8.4490740740739145E-4</v>
      </c>
      <c r="D120" s="8" t="s">
        <v>54</v>
      </c>
      <c r="E120" s="8" t="s">
        <v>47</v>
      </c>
      <c r="F120" s="8" t="s">
        <v>55</v>
      </c>
      <c r="G120" s="8" t="s">
        <v>46</v>
      </c>
      <c r="H120" s="8" t="s">
        <v>44</v>
      </c>
      <c r="I120" s="8">
        <v>3</v>
      </c>
    </row>
    <row r="121" spans="1:9" x14ac:dyDescent="0.3">
      <c r="A121" s="15">
        <v>0.50486111111111109</v>
      </c>
      <c r="B121" s="15">
        <v>0.50621527777777775</v>
      </c>
      <c r="C121" s="14">
        <f>B121-A121</f>
        <v>1.3541666666666563E-3</v>
      </c>
      <c r="D121" s="8" t="s">
        <v>54</v>
      </c>
      <c r="E121" s="8" t="s">
        <v>59</v>
      </c>
      <c r="F121" s="8" t="s">
        <v>46</v>
      </c>
      <c r="G121" s="8" t="s">
        <v>45</v>
      </c>
      <c r="H121" s="8" t="s">
        <v>44</v>
      </c>
      <c r="I121" s="8">
        <v>4</v>
      </c>
    </row>
    <row r="122" spans="1:9" x14ac:dyDescent="0.3">
      <c r="A122" s="15">
        <v>0.50572916666666667</v>
      </c>
      <c r="B122" s="15">
        <v>0.50663194444444448</v>
      </c>
      <c r="C122" s="14">
        <f>B122-A122</f>
        <v>9.0277777777780788E-4</v>
      </c>
      <c r="D122" s="8" t="s">
        <v>45</v>
      </c>
      <c r="E122" s="8" t="s">
        <v>47</v>
      </c>
      <c r="F122" s="8" t="s">
        <v>45</v>
      </c>
      <c r="G122" s="8" t="s">
        <v>46</v>
      </c>
      <c r="H122" s="8" t="s">
        <v>49</v>
      </c>
      <c r="I122" s="8">
        <v>4</v>
      </c>
    </row>
    <row r="123" spans="1:9" x14ac:dyDescent="0.3">
      <c r="A123" s="15">
        <v>0.50623842592592594</v>
      </c>
      <c r="B123" s="15">
        <v>0.50689814814814815</v>
      </c>
      <c r="C123" s="14">
        <f>B123-A123</f>
        <v>6.5972222222221433E-4</v>
      </c>
      <c r="D123" s="8" t="s">
        <v>53</v>
      </c>
      <c r="E123" s="8" t="s">
        <v>52</v>
      </c>
      <c r="F123" s="8" t="s">
        <v>45</v>
      </c>
      <c r="G123" s="8" t="s">
        <v>51</v>
      </c>
      <c r="H123" s="8" t="s">
        <v>49</v>
      </c>
      <c r="I123" s="8">
        <v>2</v>
      </c>
    </row>
    <row r="124" spans="1:9" x14ac:dyDescent="0.3">
      <c r="A124" s="15">
        <v>0.50591435185185185</v>
      </c>
      <c r="B124" s="15">
        <v>0.50693287037037038</v>
      </c>
      <c r="C124" s="14">
        <f>B124-A124</f>
        <v>1.0185185185185297E-3</v>
      </c>
      <c r="D124" s="8" t="s">
        <v>45</v>
      </c>
      <c r="E124" s="8" t="s">
        <v>59</v>
      </c>
      <c r="F124" s="8" t="s">
        <v>51</v>
      </c>
      <c r="G124" s="8" t="s">
        <v>45</v>
      </c>
      <c r="H124" s="8" t="s">
        <v>58</v>
      </c>
      <c r="I124" s="8">
        <v>2</v>
      </c>
    </row>
    <row r="125" spans="1:9" x14ac:dyDescent="0.3">
      <c r="A125" s="15">
        <v>0.50597222222222216</v>
      </c>
      <c r="B125" s="15">
        <v>0.50702546296296302</v>
      </c>
      <c r="C125" s="14">
        <f>B125-A125</f>
        <v>1.0532407407408684E-3</v>
      </c>
      <c r="D125" s="8" t="s">
        <v>50</v>
      </c>
      <c r="E125" s="8" t="s">
        <v>57</v>
      </c>
      <c r="F125" s="8" t="s">
        <v>46</v>
      </c>
      <c r="G125" s="8" t="s">
        <v>45</v>
      </c>
      <c r="H125" s="8" t="s">
        <v>49</v>
      </c>
      <c r="I125" s="8">
        <v>4</v>
      </c>
    </row>
    <row r="126" spans="1:9" x14ac:dyDescent="0.3">
      <c r="A126" s="15">
        <v>0.50627314814814817</v>
      </c>
      <c r="B126" s="15">
        <v>0.50707175925925929</v>
      </c>
      <c r="C126" s="14">
        <f>B126-A126</f>
        <v>7.9861111111112493E-4</v>
      </c>
      <c r="D126" s="8" t="s">
        <v>45</v>
      </c>
      <c r="E126" s="8" t="s">
        <v>56</v>
      </c>
      <c r="F126" s="8" t="s">
        <v>46</v>
      </c>
      <c r="G126" s="8" t="s">
        <v>51</v>
      </c>
      <c r="H126" s="8" t="s">
        <v>49</v>
      </c>
      <c r="I126" s="8">
        <v>2</v>
      </c>
    </row>
    <row r="127" spans="1:9" x14ac:dyDescent="0.3">
      <c r="A127" s="15">
        <v>0.5060648148148148</v>
      </c>
      <c r="B127" s="15">
        <v>0.50721064814814809</v>
      </c>
      <c r="C127" s="14">
        <f>B127-A127</f>
        <v>1.1458333333332904E-3</v>
      </c>
      <c r="D127" s="8" t="s">
        <v>54</v>
      </c>
      <c r="E127" s="8" t="s">
        <v>47</v>
      </c>
      <c r="F127" s="8" t="s">
        <v>55</v>
      </c>
      <c r="G127" s="8" t="s">
        <v>51</v>
      </c>
      <c r="H127" s="8" t="s">
        <v>49</v>
      </c>
      <c r="I127" s="8">
        <v>2</v>
      </c>
    </row>
    <row r="128" spans="1:9" x14ac:dyDescent="0.3">
      <c r="A128" s="15">
        <v>0.50597222222222216</v>
      </c>
      <c r="B128" s="15">
        <v>0.50749999999999995</v>
      </c>
      <c r="C128" s="14">
        <f>B128-A128</f>
        <v>1.5277777777777946E-3</v>
      </c>
      <c r="D128" s="8" t="s">
        <v>54</v>
      </c>
      <c r="E128" s="8" t="s">
        <v>47</v>
      </c>
      <c r="F128" s="8" t="s">
        <v>46</v>
      </c>
      <c r="G128" s="8" t="s">
        <v>45</v>
      </c>
      <c r="H128" s="8" t="s">
        <v>44</v>
      </c>
      <c r="I128" s="8">
        <v>4</v>
      </c>
    </row>
    <row r="129" spans="1:9" x14ac:dyDescent="0.3">
      <c r="A129" s="15">
        <v>0.50537037037037036</v>
      </c>
      <c r="B129" s="15">
        <v>0.50754629629629633</v>
      </c>
      <c r="C129" s="14">
        <f>B129-A129</f>
        <v>2.17592592592597E-3</v>
      </c>
      <c r="D129" s="8" t="s">
        <v>45</v>
      </c>
      <c r="E129" s="8" t="s">
        <v>47</v>
      </c>
      <c r="F129" s="8" t="s">
        <v>45</v>
      </c>
      <c r="G129" s="8" t="s">
        <v>51</v>
      </c>
      <c r="H129" s="8" t="s">
        <v>44</v>
      </c>
      <c r="I129" s="8">
        <v>3</v>
      </c>
    </row>
    <row r="130" spans="1:9" x14ac:dyDescent="0.3">
      <c r="A130" s="15">
        <v>0.50688657407407411</v>
      </c>
      <c r="B130" s="15">
        <v>0.50754629629629633</v>
      </c>
      <c r="C130" s="14">
        <f>B130-A130</f>
        <v>6.5972222222221433E-4</v>
      </c>
      <c r="D130" s="8" t="s">
        <v>53</v>
      </c>
      <c r="E130" s="8" t="s">
        <v>52</v>
      </c>
      <c r="F130" s="8" t="s">
        <v>46</v>
      </c>
      <c r="G130" s="8" t="s">
        <v>51</v>
      </c>
      <c r="H130" s="8" t="s">
        <v>44</v>
      </c>
      <c r="I130" s="8">
        <v>4</v>
      </c>
    </row>
    <row r="131" spans="1:9" x14ac:dyDescent="0.3">
      <c r="A131" s="15">
        <v>0.50672453703703701</v>
      </c>
      <c r="B131" s="15">
        <v>0.50788194444444446</v>
      </c>
      <c r="C131" s="14">
        <f>B131-A131</f>
        <v>1.1574074074074403E-3</v>
      </c>
      <c r="D131" s="8" t="s">
        <v>45</v>
      </c>
      <c r="E131" s="8" t="s">
        <v>47</v>
      </c>
      <c r="F131" s="8" t="s">
        <v>45</v>
      </c>
      <c r="G131" s="8" t="s">
        <v>46</v>
      </c>
      <c r="H131" s="8" t="s">
        <v>49</v>
      </c>
      <c r="I131" s="8">
        <v>4</v>
      </c>
    </row>
    <row r="132" spans="1:9" x14ac:dyDescent="0.3">
      <c r="A132" s="15">
        <v>0.50667824074074075</v>
      </c>
      <c r="B132" s="15">
        <v>0.50817129629629632</v>
      </c>
      <c r="C132" s="14">
        <f>B132-A132</f>
        <v>1.4930555555555669E-3</v>
      </c>
      <c r="D132" s="8" t="s">
        <v>50</v>
      </c>
      <c r="E132" s="8" t="s">
        <v>47</v>
      </c>
      <c r="F132" s="8" t="s">
        <v>46</v>
      </c>
      <c r="G132" s="8" t="s">
        <v>45</v>
      </c>
      <c r="H132" s="8" t="s">
        <v>49</v>
      </c>
      <c r="I132" s="8">
        <v>3</v>
      </c>
    </row>
    <row r="133" spans="1:9" x14ac:dyDescent="0.3">
      <c r="A133" s="15">
        <v>0.5081134259259259</v>
      </c>
      <c r="B133" s="15">
        <v>0.50876157407407407</v>
      </c>
      <c r="C133" s="14">
        <f>B133-A133</f>
        <v>6.4814814814817545E-4</v>
      </c>
      <c r="D133" s="8" t="s">
        <v>48</v>
      </c>
      <c r="E133" s="8" t="s">
        <v>47</v>
      </c>
      <c r="F133" s="8" t="s">
        <v>46</v>
      </c>
      <c r="G133" s="8" t="s">
        <v>45</v>
      </c>
      <c r="H133" s="8" t="s">
        <v>44</v>
      </c>
      <c r="I133" s="8">
        <v>4</v>
      </c>
    </row>
    <row r="134" spans="1:9" x14ac:dyDescent="0.3">
      <c r="A134" s="15"/>
      <c r="B134" s="15"/>
      <c r="C134" s="14"/>
    </row>
    <row r="135" spans="1:9" s="13" customFormat="1" x14ac:dyDescent="0.3">
      <c r="C135" s="11" t="s">
        <v>43</v>
      </c>
      <c r="H135" s="11" t="s">
        <v>42</v>
      </c>
      <c r="I135" s="11" t="s">
        <v>41</v>
      </c>
    </row>
    <row r="136" spans="1:9" x14ac:dyDescent="0.3">
      <c r="C136" s="12">
        <f>AVERAGE(C4:C133)</f>
        <v>1.3491809116809108E-3</v>
      </c>
      <c r="H136" s="11">
        <f>COUNTIF(H4:H133, "Too Hard")</f>
        <v>5</v>
      </c>
      <c r="I136" s="11">
        <f>COUNTIF(I4:I133,"&gt;=4")</f>
        <v>78</v>
      </c>
    </row>
  </sheetData>
  <pageMargins left="0.7" right="0.7" top="0.75" bottom="0.75" header="0.3" footer="0.3"/>
  <pageSetup orientation="portrait" horizontalDpi="0" verticalDpi="0" r:id="rId1"/>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87"/>
  <sheetViews>
    <sheetView topLeftCell="C11" workbookViewId="0">
      <selection activeCell="J31" sqref="J31"/>
    </sheetView>
  </sheetViews>
  <sheetFormatPr defaultRowHeight="15" x14ac:dyDescent="0.25"/>
  <cols>
    <col min="3" max="3" width="9.5703125" bestFit="1" customWidth="1"/>
    <col min="4" max="4" width="38.7109375" bestFit="1" customWidth="1"/>
    <col min="5" max="5" width="11.140625" customWidth="1"/>
    <col min="6" max="6" width="9.42578125" customWidth="1"/>
    <col min="7" max="8" width="20.28515625" bestFit="1" customWidth="1"/>
    <col min="10" max="10" width="25.5703125" bestFit="1" customWidth="1"/>
    <col min="11" max="11" width="9" bestFit="1" customWidth="1"/>
    <col min="12" max="12" width="14.85546875" bestFit="1" customWidth="1"/>
    <col min="14" max="14" width="16" bestFit="1" customWidth="1"/>
    <col min="15" max="15" width="14.28515625" bestFit="1" customWidth="1"/>
    <col min="16" max="16" width="11.85546875" bestFit="1" customWidth="1"/>
  </cols>
  <sheetData>
    <row r="1" spans="1:16" ht="18.75" x14ac:dyDescent="0.3">
      <c r="A1" s="21" t="s">
        <v>359</v>
      </c>
    </row>
    <row r="3" spans="1:16" s="23" customFormat="1" x14ac:dyDescent="0.25">
      <c r="A3" s="42" t="s">
        <v>358</v>
      </c>
      <c r="B3" s="43" t="s">
        <v>357</v>
      </c>
      <c r="C3" s="44" t="s">
        <v>356</v>
      </c>
      <c r="D3" s="43" t="s">
        <v>19</v>
      </c>
      <c r="E3" s="43" t="s">
        <v>355</v>
      </c>
      <c r="F3" s="43" t="s">
        <v>354</v>
      </c>
      <c r="G3" s="43" t="s">
        <v>348</v>
      </c>
      <c r="H3" s="42" t="s">
        <v>353</v>
      </c>
      <c r="I3" s="37"/>
      <c r="J3" s="37"/>
      <c r="K3" s="37" t="s">
        <v>349</v>
      </c>
      <c r="L3" s="37" t="s">
        <v>19</v>
      </c>
      <c r="N3" s="23" t="s">
        <v>352</v>
      </c>
    </row>
    <row r="4" spans="1:16" s="23" customFormat="1" x14ac:dyDescent="0.25">
      <c r="A4" s="27">
        <f>RANK(B4,$B$4:$B$287)</f>
        <v>1</v>
      </c>
      <c r="B4" s="25">
        <v>1344</v>
      </c>
      <c r="C4" s="26">
        <v>4409.4486912000002</v>
      </c>
      <c r="D4" s="25" t="s">
        <v>351</v>
      </c>
      <c r="E4" s="25">
        <v>41</v>
      </c>
      <c r="F4" s="25" t="s">
        <v>79</v>
      </c>
      <c r="G4" s="25">
        <v>166713</v>
      </c>
      <c r="H4" s="24"/>
      <c r="I4" s="37"/>
      <c r="J4" s="37" t="s">
        <v>350</v>
      </c>
      <c r="K4" s="37">
        <f>LARGE(B4:B287,100)</f>
        <v>1032</v>
      </c>
      <c r="L4" s="37" t="str">
        <f>VLOOKUP(K4,$B$4:$D$287,3,FALSE)</f>
        <v>Am Bodach</v>
      </c>
      <c r="N4" s="41" t="s">
        <v>19</v>
      </c>
      <c r="O4" s="40" t="s">
        <v>349</v>
      </c>
      <c r="P4" s="39" t="s">
        <v>348</v>
      </c>
    </row>
    <row r="5" spans="1:16" s="23" customFormat="1" x14ac:dyDescent="0.25">
      <c r="A5" s="27">
        <f>RANK(B5,$B$4:$B$287)</f>
        <v>2</v>
      </c>
      <c r="B5" s="25">
        <v>1309</v>
      </c>
      <c r="C5" s="26">
        <v>4294.6192982000002</v>
      </c>
      <c r="D5" s="25" t="s">
        <v>347</v>
      </c>
      <c r="E5" s="25">
        <v>36</v>
      </c>
      <c r="F5" s="25" t="s">
        <v>79</v>
      </c>
      <c r="G5" s="25">
        <v>989989</v>
      </c>
      <c r="H5" s="24"/>
      <c r="I5" s="37"/>
      <c r="J5" s="37" t="s">
        <v>346</v>
      </c>
      <c r="K5" s="37">
        <f>LARGE(B4:B287,200)</f>
        <v>958</v>
      </c>
      <c r="L5" s="37" t="str">
        <f>VLOOKUP(K5,$B$4:$D$287,3,FALSE)</f>
        <v>Bruach na Frithe</v>
      </c>
      <c r="N5" s="36" t="s">
        <v>173</v>
      </c>
      <c r="O5" s="35">
        <v>965</v>
      </c>
      <c r="P5" s="34">
        <v>440225</v>
      </c>
    </row>
    <row r="6" spans="1:16" s="23" customFormat="1" x14ac:dyDescent="0.25">
      <c r="A6" s="27">
        <f>RANK(B6,$B$4:$B$287)</f>
        <v>3</v>
      </c>
      <c r="B6" s="25">
        <v>1296</v>
      </c>
      <c r="C6" s="26">
        <v>4251.9683808</v>
      </c>
      <c r="D6" s="25" t="s">
        <v>345</v>
      </c>
      <c r="E6" s="25">
        <v>36</v>
      </c>
      <c r="F6" s="25" t="s">
        <v>79</v>
      </c>
      <c r="G6" s="25">
        <v>953999</v>
      </c>
      <c r="H6" s="24"/>
      <c r="I6" s="37"/>
      <c r="J6" s="37"/>
      <c r="K6" s="37"/>
      <c r="L6" s="37"/>
      <c r="N6" s="36" t="s">
        <v>199</v>
      </c>
      <c r="O6" s="35">
        <v>986</v>
      </c>
      <c r="P6" s="34">
        <v>444215</v>
      </c>
    </row>
    <row r="7" spans="1:16" s="23" customFormat="1" x14ac:dyDescent="0.25">
      <c r="A7" s="27">
        <f>RANK(B7,$B$4:$B$287)</f>
        <v>4</v>
      </c>
      <c r="B7" s="25">
        <v>1291</v>
      </c>
      <c r="C7" s="26">
        <v>4235.5641817999995</v>
      </c>
      <c r="D7" s="25" t="s">
        <v>344</v>
      </c>
      <c r="E7" s="25">
        <v>36</v>
      </c>
      <c r="F7" s="25" t="s">
        <v>79</v>
      </c>
      <c r="G7" s="25">
        <v>963972</v>
      </c>
      <c r="H7" s="24"/>
      <c r="I7" s="37"/>
      <c r="J7" s="38" t="s">
        <v>343</v>
      </c>
      <c r="K7" s="23">
        <f>COUNTA(H4:H287)</f>
        <v>6</v>
      </c>
      <c r="L7" s="37"/>
      <c r="N7" s="33" t="s">
        <v>179</v>
      </c>
      <c r="O7" s="32">
        <v>973</v>
      </c>
      <c r="P7" s="31">
        <v>445232</v>
      </c>
    </row>
    <row r="8" spans="1:16" s="23" customFormat="1" x14ac:dyDescent="0.25">
      <c r="A8" s="27">
        <f>RANK(B8,$B$4:$B$287)</f>
        <v>5</v>
      </c>
      <c r="B8" s="25">
        <v>1258</v>
      </c>
      <c r="C8" s="26">
        <v>4127.2964683999999</v>
      </c>
      <c r="D8" s="25" t="s">
        <v>342</v>
      </c>
      <c r="E8" s="25"/>
      <c r="F8" s="25"/>
      <c r="G8" s="25">
        <v>954976</v>
      </c>
      <c r="H8" s="24"/>
      <c r="I8" s="37"/>
      <c r="J8" s="38" t="s">
        <v>341</v>
      </c>
      <c r="K8" s="23">
        <f>COUNTA(D4:D287)-K7</f>
        <v>278</v>
      </c>
      <c r="L8" s="37"/>
      <c r="N8" s="36" t="s">
        <v>88</v>
      </c>
      <c r="O8" s="35">
        <v>918</v>
      </c>
      <c r="P8" s="34">
        <v>446235</v>
      </c>
    </row>
    <row r="9" spans="1:16" s="23" customFormat="1" x14ac:dyDescent="0.25">
      <c r="A9" s="27">
        <f>RANK(B9,$B$4:$B$287)</f>
        <v>6</v>
      </c>
      <c r="B9" s="25">
        <v>1245</v>
      </c>
      <c r="C9" s="26">
        <v>4084.6455509999996</v>
      </c>
      <c r="D9" s="25" t="s">
        <v>340</v>
      </c>
      <c r="E9" s="25">
        <v>36</v>
      </c>
      <c r="F9" s="25" t="s">
        <v>291</v>
      </c>
      <c r="G9" s="25">
        <v>5040</v>
      </c>
      <c r="H9" s="24"/>
      <c r="I9" s="37"/>
      <c r="J9" s="37"/>
      <c r="K9" s="37"/>
      <c r="L9" s="37"/>
      <c r="N9" s="33" t="s">
        <v>209</v>
      </c>
      <c r="O9" s="32">
        <v>992</v>
      </c>
      <c r="P9" s="31">
        <v>449208</v>
      </c>
    </row>
    <row r="10" spans="1:16" s="23" customFormat="1" x14ac:dyDescent="0.25">
      <c r="A10" s="27">
        <f>RANK(B10,$B$4:$B$287)</f>
        <v>7</v>
      </c>
      <c r="B10" s="25">
        <v>1234</v>
      </c>
      <c r="C10" s="26">
        <v>4048.5563131999997</v>
      </c>
      <c r="D10" s="25" t="s">
        <v>310</v>
      </c>
      <c r="E10" s="25">
        <v>41</v>
      </c>
      <c r="F10" s="25" t="s">
        <v>79</v>
      </c>
      <c r="G10" s="25">
        <v>196715</v>
      </c>
      <c r="H10" s="24"/>
      <c r="I10" s="37"/>
      <c r="J10" s="38" t="s">
        <v>339</v>
      </c>
      <c r="K10" s="23">
        <f>SUM(____Top10)</f>
        <v>12632</v>
      </c>
      <c r="L10" s="37"/>
      <c r="N10" s="33" t="s">
        <v>148</v>
      </c>
      <c r="O10" s="32">
        <v>948</v>
      </c>
      <c r="P10" s="31">
        <v>450210</v>
      </c>
    </row>
    <row r="11" spans="1:16" s="23" customFormat="1" x14ac:dyDescent="0.25">
      <c r="A11" s="27">
        <f>RANK(B11,$B$4:$B$287)</f>
        <v>8</v>
      </c>
      <c r="B11" s="25">
        <v>1221</v>
      </c>
      <c r="C11" s="26">
        <v>4005.9053958</v>
      </c>
      <c r="D11" s="25" t="s">
        <v>338</v>
      </c>
      <c r="E11" s="25">
        <v>41</v>
      </c>
      <c r="F11" s="25" t="s">
        <v>79</v>
      </c>
      <c r="G11" s="25">
        <v>193729</v>
      </c>
      <c r="H11" s="24"/>
      <c r="N11" s="33" t="s">
        <v>100</v>
      </c>
      <c r="O11" s="32">
        <v>924</v>
      </c>
      <c r="P11" s="31">
        <v>457195</v>
      </c>
    </row>
    <row r="12" spans="1:16" s="23" customFormat="1" x14ac:dyDescent="0.25">
      <c r="A12" s="27">
        <f>RANK(B12,$B$4:$B$287)</f>
        <v>9</v>
      </c>
      <c r="B12" s="25">
        <v>1220</v>
      </c>
      <c r="C12" s="26">
        <v>4002.6245559999998</v>
      </c>
      <c r="D12" s="25" t="s">
        <v>337</v>
      </c>
      <c r="E12" s="25">
        <v>41</v>
      </c>
      <c r="F12" s="25" t="s">
        <v>79</v>
      </c>
      <c r="G12" s="25">
        <v>177722</v>
      </c>
      <c r="H12" s="24"/>
      <c r="N12" s="36" t="s">
        <v>138</v>
      </c>
      <c r="O12" s="35">
        <v>944</v>
      </c>
      <c r="P12" s="34">
        <v>457205</v>
      </c>
    </row>
    <row r="13" spans="1:16" s="23" customFormat="1" x14ac:dyDescent="0.25">
      <c r="A13" s="27">
        <f>RANK(B13,$B$4:$B$287)</f>
        <v>10</v>
      </c>
      <c r="B13" s="25">
        <v>1214</v>
      </c>
      <c r="C13" s="26">
        <v>3982.9395172</v>
      </c>
      <c r="D13" s="25" t="s">
        <v>336</v>
      </c>
      <c r="E13" s="25">
        <v>51</v>
      </c>
      <c r="F13" s="25" t="s">
        <v>79</v>
      </c>
      <c r="G13" s="25">
        <v>636414</v>
      </c>
      <c r="H13" s="24"/>
      <c r="N13" s="36" t="s">
        <v>163</v>
      </c>
      <c r="O13" s="35">
        <v>958</v>
      </c>
      <c r="P13" s="34">
        <v>461252</v>
      </c>
    </row>
    <row r="14" spans="1:16" s="23" customFormat="1" x14ac:dyDescent="0.25">
      <c r="A14" s="27">
        <f>RANK(B14,$B$4:$B$287)</f>
        <v>11</v>
      </c>
      <c r="B14" s="25">
        <v>1197</v>
      </c>
      <c r="C14" s="26">
        <v>3927.1652405999998</v>
      </c>
      <c r="D14" s="25" t="s">
        <v>335</v>
      </c>
      <c r="E14" s="25">
        <v>36</v>
      </c>
      <c r="F14" s="25" t="s">
        <v>291</v>
      </c>
      <c r="G14" s="25">
        <v>92006</v>
      </c>
      <c r="H14" s="24"/>
      <c r="N14" s="33" t="s">
        <v>124</v>
      </c>
      <c r="O14" s="32">
        <v>934</v>
      </c>
      <c r="P14" s="31">
        <v>465253</v>
      </c>
    </row>
    <row r="15" spans="1:16" s="23" customFormat="1" x14ac:dyDescent="0.25">
      <c r="A15" s="27">
        <f>RANK(B15,$B$4:$B$287)</f>
        <v>12</v>
      </c>
      <c r="B15" s="25">
        <v>1183</v>
      </c>
      <c r="C15" s="26">
        <v>3881.2334833999998</v>
      </c>
      <c r="D15" s="25" t="s">
        <v>334</v>
      </c>
      <c r="E15" s="25">
        <v>25</v>
      </c>
      <c r="F15" s="25" t="s">
        <v>77</v>
      </c>
      <c r="G15" s="25">
        <v>123262</v>
      </c>
      <c r="H15" s="24"/>
      <c r="N15" s="30" t="s">
        <v>172</v>
      </c>
      <c r="O15" s="29">
        <v>964</v>
      </c>
      <c r="P15" s="28">
        <v>472253</v>
      </c>
    </row>
    <row r="16" spans="1:16" s="23" customFormat="1" x14ac:dyDescent="0.25">
      <c r="A16" s="27">
        <f>RANK(B16,$B$4:$B$287)</f>
        <v>13</v>
      </c>
      <c r="B16" s="25">
        <v>1182</v>
      </c>
      <c r="C16" s="26">
        <v>3877.9526435999996</v>
      </c>
      <c r="D16" s="25" t="s">
        <v>333</v>
      </c>
      <c r="E16" s="25">
        <v>36</v>
      </c>
      <c r="F16" s="25" t="s">
        <v>291</v>
      </c>
      <c r="G16" s="25">
        <v>24016</v>
      </c>
      <c r="H16" s="24"/>
    </row>
    <row r="17" spans="1:8" s="23" customFormat="1" x14ac:dyDescent="0.25">
      <c r="A17" s="27">
        <f>RANK(B17,$B$4:$B$287)</f>
        <v>14</v>
      </c>
      <c r="B17" s="25">
        <v>1181</v>
      </c>
      <c r="C17" s="26">
        <v>3874.6718037999999</v>
      </c>
      <c r="D17" s="25" t="s">
        <v>332</v>
      </c>
      <c r="E17" s="25">
        <v>25</v>
      </c>
      <c r="F17" s="25" t="s">
        <v>77</v>
      </c>
      <c r="G17" s="25">
        <v>120253</v>
      </c>
      <c r="H17" s="24"/>
    </row>
    <row r="18" spans="1:8" s="23" customFormat="1" x14ac:dyDescent="0.25">
      <c r="A18" s="27">
        <f>RANK(B18,$B$4:$B$287)</f>
        <v>15</v>
      </c>
      <c r="B18" s="25">
        <v>1177</v>
      </c>
      <c r="C18" s="26">
        <v>3861.5484446</v>
      </c>
      <c r="D18" s="25" t="s">
        <v>331</v>
      </c>
      <c r="E18" s="25">
        <v>41</v>
      </c>
      <c r="F18" s="25" t="s">
        <v>79</v>
      </c>
      <c r="G18" s="25">
        <v>262739</v>
      </c>
      <c r="H18" s="24"/>
    </row>
    <row r="19" spans="1:8" s="23" customFormat="1" x14ac:dyDescent="0.25">
      <c r="A19" s="27">
        <f>RANK(B19,$B$4:$B$287)</f>
        <v>16</v>
      </c>
      <c r="B19" s="25">
        <v>1174</v>
      </c>
      <c r="C19" s="26">
        <v>3851.7059251999999</v>
      </c>
      <c r="D19" s="25" t="s">
        <v>174</v>
      </c>
      <c r="E19" s="25">
        <v>51</v>
      </c>
      <c r="F19" s="25" t="s">
        <v>79</v>
      </c>
      <c r="G19" s="25">
        <v>432244</v>
      </c>
      <c r="H19" s="24"/>
    </row>
    <row r="20" spans="1:8" s="23" customFormat="1" x14ac:dyDescent="0.25">
      <c r="A20" s="27">
        <f>RANK(B20,$B$4:$B$287)</f>
        <v>17</v>
      </c>
      <c r="B20" s="25">
        <v>1171</v>
      </c>
      <c r="C20" s="26">
        <v>3841.8634057999998</v>
      </c>
      <c r="D20" s="25" t="s">
        <v>330</v>
      </c>
      <c r="E20" s="25">
        <v>36</v>
      </c>
      <c r="F20" s="25" t="s">
        <v>291</v>
      </c>
      <c r="G20" s="25">
        <v>132019</v>
      </c>
      <c r="H20" s="24"/>
    </row>
    <row r="21" spans="1:8" s="23" customFormat="1" x14ac:dyDescent="0.25">
      <c r="A21" s="27">
        <f>RANK(B21,$B$4:$B$287)</f>
        <v>18</v>
      </c>
      <c r="B21" s="25">
        <v>1165</v>
      </c>
      <c r="C21" s="26">
        <v>3822.178367</v>
      </c>
      <c r="D21" s="25" t="s">
        <v>329</v>
      </c>
      <c r="E21" s="25">
        <v>51</v>
      </c>
      <c r="F21" s="25" t="s">
        <v>79</v>
      </c>
      <c r="G21" s="25">
        <v>434226</v>
      </c>
      <c r="H21" s="24"/>
    </row>
    <row r="22" spans="1:8" s="23" customFormat="1" x14ac:dyDescent="0.25">
      <c r="A22" s="27">
        <f>RANK(B22,$B$4:$B$287)</f>
        <v>19</v>
      </c>
      <c r="B22" s="25">
        <v>1157</v>
      </c>
      <c r="C22" s="26">
        <v>3795.9316485999998</v>
      </c>
      <c r="D22" s="25" t="s">
        <v>328</v>
      </c>
      <c r="E22" s="25">
        <v>43</v>
      </c>
      <c r="F22" s="25" t="s">
        <v>79</v>
      </c>
      <c r="G22" s="25">
        <v>954923</v>
      </c>
      <c r="H22" s="24"/>
    </row>
    <row r="23" spans="1:8" s="23" customFormat="1" x14ac:dyDescent="0.25">
      <c r="A23" s="27">
        <f>RANK(B23,$B$4:$B$287)</f>
        <v>20</v>
      </c>
      <c r="B23" s="25">
        <v>1155</v>
      </c>
      <c r="C23" s="26">
        <v>3789.3699689999999</v>
      </c>
      <c r="D23" s="25" t="s">
        <v>327</v>
      </c>
      <c r="E23" s="25">
        <v>36</v>
      </c>
      <c r="F23" s="25" t="s">
        <v>85</v>
      </c>
      <c r="G23" s="25">
        <v>17980</v>
      </c>
      <c r="H23" s="24"/>
    </row>
    <row r="24" spans="1:8" s="23" customFormat="1" x14ac:dyDescent="0.25">
      <c r="A24" s="27">
        <f>RANK(B24,$B$4:$B$287)</f>
        <v>20</v>
      </c>
      <c r="B24" s="25">
        <v>1155</v>
      </c>
      <c r="C24" s="26">
        <v>3789.3699689999999</v>
      </c>
      <c r="D24" s="25" t="s">
        <v>326</v>
      </c>
      <c r="E24" s="25">
        <v>44</v>
      </c>
      <c r="F24" s="25" t="s">
        <v>85</v>
      </c>
      <c r="G24" s="25">
        <v>244861</v>
      </c>
      <c r="H24" s="24"/>
    </row>
    <row r="25" spans="1:8" s="23" customFormat="1" x14ac:dyDescent="0.25">
      <c r="A25" s="27">
        <f>RANK(B25,$B$4:$B$287)</f>
        <v>22</v>
      </c>
      <c r="B25" s="25">
        <v>1151</v>
      </c>
      <c r="C25" s="26">
        <v>3776.2466098</v>
      </c>
      <c r="D25" s="25" t="s">
        <v>325</v>
      </c>
      <c r="E25" s="25">
        <v>25</v>
      </c>
      <c r="F25" s="25" t="s">
        <v>77</v>
      </c>
      <c r="G25" s="25">
        <v>57228</v>
      </c>
      <c r="H25" s="24"/>
    </row>
    <row r="26" spans="1:8" s="23" customFormat="1" x14ac:dyDescent="0.25">
      <c r="A26" s="27">
        <f>RANK(B26,$B$4:$B$287)</f>
        <v>23</v>
      </c>
      <c r="B26" s="25">
        <v>1150</v>
      </c>
      <c r="C26" s="26">
        <v>3772.9657699999998</v>
      </c>
      <c r="D26" s="25" t="s">
        <v>324</v>
      </c>
      <c r="E26" s="25">
        <v>41</v>
      </c>
      <c r="F26" s="25" t="s">
        <v>79</v>
      </c>
      <c r="G26" s="25">
        <v>143542</v>
      </c>
      <c r="H26" s="24"/>
    </row>
    <row r="27" spans="1:8" s="23" customFormat="1" x14ac:dyDescent="0.25">
      <c r="A27" s="27">
        <f>RANK(B27,$B$4:$B$287)</f>
        <v>23</v>
      </c>
      <c r="B27" s="25">
        <v>1150</v>
      </c>
      <c r="C27" s="26">
        <v>3772.9657699999998</v>
      </c>
      <c r="D27" s="25" t="s">
        <v>323</v>
      </c>
      <c r="E27" s="25">
        <v>25</v>
      </c>
      <c r="F27" s="25" t="s">
        <v>77</v>
      </c>
      <c r="G27" s="25">
        <v>161351</v>
      </c>
      <c r="H27" s="24"/>
    </row>
    <row r="28" spans="1:8" s="23" customFormat="1" x14ac:dyDescent="0.25">
      <c r="A28" s="27">
        <f>RANK(B28,$B$4:$B$287)</f>
        <v>25</v>
      </c>
      <c r="B28" s="25">
        <v>1148</v>
      </c>
      <c r="C28" s="26">
        <v>3766.4040903999999</v>
      </c>
      <c r="D28" s="25" t="s">
        <v>322</v>
      </c>
      <c r="E28" s="25">
        <v>42</v>
      </c>
      <c r="F28" s="25" t="s">
        <v>79</v>
      </c>
      <c r="G28" s="25">
        <v>496718</v>
      </c>
      <c r="H28" s="24"/>
    </row>
    <row r="29" spans="1:8" s="23" customFormat="1" x14ac:dyDescent="0.25">
      <c r="A29" s="27">
        <f>RANK(B29,$B$4:$B$287)</f>
        <v>26</v>
      </c>
      <c r="B29" s="25">
        <v>1132</v>
      </c>
      <c r="C29" s="26">
        <v>3713.9106535999999</v>
      </c>
      <c r="D29" s="25" t="s">
        <v>321</v>
      </c>
      <c r="E29" s="25">
        <v>42</v>
      </c>
      <c r="F29" s="25" t="s">
        <v>79</v>
      </c>
      <c r="G29" s="25">
        <v>470746</v>
      </c>
      <c r="H29" s="24"/>
    </row>
    <row r="30" spans="1:8" s="23" customFormat="1" x14ac:dyDescent="0.25">
      <c r="A30" s="27">
        <f>RANK(B30,$B$4:$B$287)</f>
        <v>27</v>
      </c>
      <c r="B30" s="25">
        <v>1130</v>
      </c>
      <c r="C30" s="26">
        <v>3707.348974</v>
      </c>
      <c r="D30" s="25" t="s">
        <v>320</v>
      </c>
      <c r="E30" s="25">
        <v>50</v>
      </c>
      <c r="F30" s="25" t="s">
        <v>79</v>
      </c>
      <c r="G30" s="25">
        <v>266263</v>
      </c>
      <c r="H30" s="24">
        <v>42881</v>
      </c>
    </row>
    <row r="31" spans="1:8" s="23" customFormat="1" x14ac:dyDescent="0.25">
      <c r="A31" s="27">
        <f>RANK(B31,$B$4:$B$287)</f>
        <v>27</v>
      </c>
      <c r="B31" s="25">
        <v>1130</v>
      </c>
      <c r="C31" s="26">
        <v>3707.348974</v>
      </c>
      <c r="D31" s="25" t="s">
        <v>319</v>
      </c>
      <c r="E31" s="25">
        <v>41</v>
      </c>
      <c r="F31" s="25" t="s">
        <v>79</v>
      </c>
      <c r="G31" s="25">
        <v>212663</v>
      </c>
      <c r="H31" s="24"/>
    </row>
    <row r="32" spans="1:8" s="23" customFormat="1" x14ac:dyDescent="0.25">
      <c r="A32" s="27">
        <f>RANK(B32,$B$4:$B$287)</f>
        <v>27</v>
      </c>
      <c r="B32" s="25">
        <v>1130</v>
      </c>
      <c r="C32" s="26">
        <v>3707.348974</v>
      </c>
      <c r="D32" s="25" t="s">
        <v>318</v>
      </c>
      <c r="E32" s="25">
        <v>34</v>
      </c>
      <c r="F32" s="25" t="s">
        <v>79</v>
      </c>
      <c r="G32" s="25">
        <v>418875</v>
      </c>
      <c r="H32" s="24"/>
    </row>
    <row r="33" spans="1:8" s="23" customFormat="1" x14ac:dyDescent="0.25">
      <c r="A33" s="27">
        <f>RANK(B33,$B$4:$B$287)</f>
        <v>30</v>
      </c>
      <c r="B33" s="25">
        <v>1129</v>
      </c>
      <c r="C33" s="26">
        <v>3704.0681341999998</v>
      </c>
      <c r="D33" s="25" t="s">
        <v>317</v>
      </c>
      <c r="E33" s="25">
        <v>25</v>
      </c>
      <c r="F33" s="25" t="s">
        <v>77</v>
      </c>
      <c r="G33" s="25">
        <v>134345</v>
      </c>
      <c r="H33" s="24"/>
    </row>
    <row r="34" spans="1:8" s="23" customFormat="1" x14ac:dyDescent="0.25">
      <c r="A34" s="27">
        <f>RANK(B34,$B$4:$B$287)</f>
        <v>30</v>
      </c>
      <c r="B34" s="25">
        <v>1129</v>
      </c>
      <c r="C34" s="26">
        <v>3704.0681341999998</v>
      </c>
      <c r="D34" s="25" t="s">
        <v>316</v>
      </c>
      <c r="E34" s="25">
        <v>43</v>
      </c>
      <c r="F34" s="25" t="s">
        <v>79</v>
      </c>
      <c r="G34" s="25">
        <v>971733</v>
      </c>
      <c r="H34" s="24"/>
    </row>
    <row r="35" spans="1:8" s="23" customFormat="1" x14ac:dyDescent="0.25">
      <c r="A35" s="27">
        <f>RANK(B35,$B$4:$B$287)</f>
        <v>32</v>
      </c>
      <c r="B35" s="25">
        <v>1126</v>
      </c>
      <c r="C35" s="26">
        <v>3694.2256147999997</v>
      </c>
      <c r="D35" s="25" t="s">
        <v>315</v>
      </c>
      <c r="E35" s="25">
        <v>50</v>
      </c>
      <c r="F35" s="25" t="s">
        <v>79</v>
      </c>
      <c r="G35" s="25">
        <v>69304</v>
      </c>
      <c r="H35" s="24"/>
    </row>
    <row r="36" spans="1:8" s="23" customFormat="1" x14ac:dyDescent="0.25">
      <c r="A36" s="27">
        <f>RANK(B36,$B$4:$B$287)</f>
        <v>33</v>
      </c>
      <c r="B36" s="25">
        <v>1120</v>
      </c>
      <c r="C36" s="26">
        <v>3674.5405759999999</v>
      </c>
      <c r="D36" s="25" t="s">
        <v>314</v>
      </c>
      <c r="E36" s="25">
        <v>33</v>
      </c>
      <c r="F36" s="25" t="s">
        <v>77</v>
      </c>
      <c r="G36" s="25">
        <v>94148</v>
      </c>
      <c r="H36" s="24"/>
    </row>
    <row r="37" spans="1:8" s="23" customFormat="1" x14ac:dyDescent="0.25">
      <c r="A37" s="27">
        <f>RANK(B37,$B$4:$B$287)</f>
        <v>34</v>
      </c>
      <c r="B37" s="25">
        <v>1118</v>
      </c>
      <c r="C37" s="26">
        <v>3667.9788963999999</v>
      </c>
      <c r="D37" s="25" t="s">
        <v>313</v>
      </c>
      <c r="E37" s="25"/>
      <c r="F37" s="25"/>
      <c r="G37" s="25">
        <v>639430</v>
      </c>
      <c r="H37" s="24"/>
    </row>
    <row r="38" spans="1:8" s="23" customFormat="1" x14ac:dyDescent="0.25">
      <c r="A38" s="27">
        <f>RANK(B38,$B$4:$B$287)</f>
        <v>34</v>
      </c>
      <c r="B38" s="25">
        <v>1118</v>
      </c>
      <c r="C38" s="26">
        <v>3667.9788963999999</v>
      </c>
      <c r="D38" s="25" t="s">
        <v>177</v>
      </c>
      <c r="E38" s="25">
        <v>51</v>
      </c>
      <c r="F38" s="25" t="s">
        <v>79</v>
      </c>
      <c r="G38" s="25">
        <v>644437</v>
      </c>
      <c r="H38" s="24"/>
    </row>
    <row r="39" spans="1:8" s="23" customFormat="1" x14ac:dyDescent="0.25">
      <c r="A39" s="27">
        <f>RANK(B39,$B$4:$B$287)</f>
        <v>34</v>
      </c>
      <c r="B39" s="25">
        <v>1118</v>
      </c>
      <c r="C39" s="26">
        <v>3667.9788963999999</v>
      </c>
      <c r="D39" s="25" t="s">
        <v>312</v>
      </c>
      <c r="E39" s="25">
        <v>36</v>
      </c>
      <c r="F39" s="25" t="s">
        <v>79</v>
      </c>
      <c r="G39" s="25">
        <v>903989</v>
      </c>
      <c r="H39" s="24"/>
    </row>
    <row r="40" spans="1:8" s="23" customFormat="1" x14ac:dyDescent="0.25">
      <c r="A40" s="27">
        <f>RANK(B40,$B$4:$B$287)</f>
        <v>34</v>
      </c>
      <c r="B40" s="25">
        <v>1118</v>
      </c>
      <c r="C40" s="26">
        <v>3667.9788963999999</v>
      </c>
      <c r="D40" s="25" t="s">
        <v>311</v>
      </c>
      <c r="E40" s="25">
        <v>44</v>
      </c>
      <c r="F40" s="25" t="s">
        <v>85</v>
      </c>
      <c r="G40" s="25">
        <v>226845</v>
      </c>
      <c r="H40" s="24"/>
    </row>
    <row r="41" spans="1:8" s="23" customFormat="1" x14ac:dyDescent="0.25">
      <c r="A41" s="27">
        <f>RANK(B41,$B$4:$B$287)</f>
        <v>38</v>
      </c>
      <c r="B41" s="25">
        <v>1116</v>
      </c>
      <c r="C41" s="26">
        <v>3661.4172168</v>
      </c>
      <c r="D41" s="25" t="s">
        <v>310</v>
      </c>
      <c r="E41" s="25">
        <v>42</v>
      </c>
      <c r="F41" s="25" t="s">
        <v>79</v>
      </c>
      <c r="G41" s="25">
        <v>458742</v>
      </c>
      <c r="H41" s="24"/>
    </row>
    <row r="42" spans="1:8" s="23" customFormat="1" x14ac:dyDescent="0.25">
      <c r="A42" s="27">
        <f>RANK(B42,$B$4:$B$287)</f>
        <v>38</v>
      </c>
      <c r="B42" s="25">
        <v>1116</v>
      </c>
      <c r="C42" s="26">
        <v>3661.4172168</v>
      </c>
      <c r="D42" s="25" t="s">
        <v>309</v>
      </c>
      <c r="E42" s="25">
        <v>41</v>
      </c>
      <c r="F42" s="25" t="s">
        <v>79</v>
      </c>
      <c r="G42" s="25">
        <v>240725</v>
      </c>
      <c r="H42" s="24"/>
    </row>
    <row r="43" spans="1:8" s="23" customFormat="1" x14ac:dyDescent="0.25">
      <c r="A43" s="27">
        <f>RANK(B43,$B$4:$B$287)</f>
        <v>40</v>
      </c>
      <c r="B43" s="25">
        <v>1115</v>
      </c>
      <c r="C43" s="26">
        <v>3658.1363769999998</v>
      </c>
      <c r="D43" s="25" t="s">
        <v>308</v>
      </c>
      <c r="E43" s="25">
        <v>41</v>
      </c>
      <c r="F43" s="25" t="s">
        <v>79</v>
      </c>
      <c r="G43" s="25">
        <v>308730</v>
      </c>
      <c r="H43" s="24"/>
    </row>
    <row r="44" spans="1:8" s="23" customFormat="1" x14ac:dyDescent="0.25">
      <c r="A44" s="27">
        <f>RANK(B44,$B$4:$B$287)</f>
        <v>41</v>
      </c>
      <c r="B44" s="25">
        <v>1113</v>
      </c>
      <c r="C44" s="26">
        <v>3651.5746973999999</v>
      </c>
      <c r="D44" s="25" t="s">
        <v>307</v>
      </c>
      <c r="E44" s="25">
        <v>43</v>
      </c>
      <c r="F44" s="25" t="s">
        <v>79</v>
      </c>
      <c r="G44" s="25">
        <v>938942</v>
      </c>
      <c r="H44" s="24"/>
    </row>
    <row r="45" spans="1:8" s="23" customFormat="1" x14ac:dyDescent="0.25">
      <c r="A45" s="27">
        <f>RANK(B45,$B$4:$B$287)</f>
        <v>42</v>
      </c>
      <c r="B45" s="25">
        <v>1112</v>
      </c>
      <c r="C45" s="26">
        <v>3648.2938575999997</v>
      </c>
      <c r="D45" s="25" t="s">
        <v>306</v>
      </c>
      <c r="E45" s="25">
        <v>25</v>
      </c>
      <c r="F45" s="25" t="s">
        <v>77</v>
      </c>
      <c r="G45" s="25">
        <v>163273</v>
      </c>
      <c r="H45" s="24"/>
    </row>
    <row r="46" spans="1:8" s="23" customFormat="1" x14ac:dyDescent="0.25">
      <c r="A46" s="27">
        <f>RANK(B46,$B$4:$B$287)</f>
        <v>43</v>
      </c>
      <c r="B46" s="25">
        <v>1110</v>
      </c>
      <c r="C46" s="26">
        <v>3641.7321779999997</v>
      </c>
      <c r="D46" s="25" t="s">
        <v>227</v>
      </c>
      <c r="E46" s="25">
        <v>20</v>
      </c>
      <c r="F46" s="25" t="s">
        <v>77</v>
      </c>
      <c r="G46" s="25">
        <v>203718</v>
      </c>
      <c r="H46" s="24"/>
    </row>
    <row r="47" spans="1:8" s="23" customFormat="1" x14ac:dyDescent="0.25">
      <c r="A47" s="27">
        <f>RANK(B47,$B$4:$B$287)</f>
        <v>44</v>
      </c>
      <c r="B47" s="25">
        <v>1109</v>
      </c>
      <c r="C47" s="26">
        <v>3638.4513382</v>
      </c>
      <c r="D47" s="25" t="s">
        <v>305</v>
      </c>
      <c r="E47" s="25">
        <v>34</v>
      </c>
      <c r="F47" s="25" t="s">
        <v>77</v>
      </c>
      <c r="G47" s="25">
        <v>129139</v>
      </c>
      <c r="H47" s="24"/>
    </row>
    <row r="48" spans="1:8" s="23" customFormat="1" x14ac:dyDescent="0.25">
      <c r="A48" s="27">
        <f>RANK(B48,$B$4:$B$287)</f>
        <v>45</v>
      </c>
      <c r="B48" s="25">
        <v>1108</v>
      </c>
      <c r="C48" s="26">
        <v>3635.1704983999998</v>
      </c>
      <c r="D48" s="25" t="s">
        <v>304</v>
      </c>
      <c r="E48" s="25">
        <v>41</v>
      </c>
      <c r="F48" s="25" t="s">
        <v>79</v>
      </c>
      <c r="G48" s="25">
        <v>251503</v>
      </c>
      <c r="H48" s="24"/>
    </row>
    <row r="49" spans="1:8" s="23" customFormat="1" x14ac:dyDescent="0.25">
      <c r="A49" s="27">
        <f>RANK(B49,$B$4:$B$287)</f>
        <v>46</v>
      </c>
      <c r="B49" s="25">
        <v>1106</v>
      </c>
      <c r="C49" s="26">
        <v>3628.6088187999999</v>
      </c>
      <c r="D49" s="25" t="s">
        <v>303</v>
      </c>
      <c r="E49" s="25">
        <v>41</v>
      </c>
      <c r="F49" s="25" t="s">
        <v>79</v>
      </c>
      <c r="G49" s="25">
        <v>316736</v>
      </c>
      <c r="H49" s="24"/>
    </row>
    <row r="50" spans="1:8" s="23" customFormat="1" x14ac:dyDescent="0.25">
      <c r="A50" s="27">
        <f>RANK(B50,$B$4:$B$287)</f>
        <v>47</v>
      </c>
      <c r="B50" s="25">
        <v>1103</v>
      </c>
      <c r="C50" s="26">
        <v>3618.7662993999998</v>
      </c>
      <c r="D50" s="25" t="s">
        <v>302</v>
      </c>
      <c r="E50" s="25">
        <v>51</v>
      </c>
      <c r="F50" s="25" t="s">
        <v>79</v>
      </c>
      <c r="G50" s="25">
        <v>626404</v>
      </c>
      <c r="H50" s="24"/>
    </row>
    <row r="51" spans="1:8" s="23" customFormat="1" x14ac:dyDescent="0.25">
      <c r="A51" s="27">
        <f>RANK(B51,$B$4:$B$287)</f>
        <v>48</v>
      </c>
      <c r="B51" s="25">
        <v>1102</v>
      </c>
      <c r="C51" s="26">
        <v>3615.4854596</v>
      </c>
      <c r="D51" s="25" t="s">
        <v>301</v>
      </c>
      <c r="E51" s="25">
        <v>42</v>
      </c>
      <c r="F51" s="25" t="s">
        <v>79</v>
      </c>
      <c r="G51" s="25">
        <v>449733</v>
      </c>
      <c r="H51" s="24"/>
    </row>
    <row r="52" spans="1:8" s="23" customFormat="1" x14ac:dyDescent="0.25">
      <c r="A52" s="27">
        <f>RANK(B52,$B$4:$B$287)</f>
        <v>48</v>
      </c>
      <c r="B52" s="25">
        <v>1102</v>
      </c>
      <c r="C52" s="26">
        <v>3615.4854596</v>
      </c>
      <c r="D52" s="25" t="s">
        <v>300</v>
      </c>
      <c r="E52" s="25">
        <v>33</v>
      </c>
      <c r="F52" s="25" t="s">
        <v>77</v>
      </c>
      <c r="G52" s="25">
        <v>95171</v>
      </c>
      <c r="H52" s="24"/>
    </row>
    <row r="53" spans="1:8" s="23" customFormat="1" x14ac:dyDescent="0.25">
      <c r="A53" s="27">
        <f>RANK(B53,$B$4:$B$287)</f>
        <v>50</v>
      </c>
      <c r="B53" s="25">
        <v>1100</v>
      </c>
      <c r="C53" s="26">
        <v>3608.9237799999996</v>
      </c>
      <c r="D53" s="25" t="s">
        <v>299</v>
      </c>
      <c r="E53" s="25">
        <v>41</v>
      </c>
      <c r="F53" s="25" t="s">
        <v>79</v>
      </c>
      <c r="G53" s="25">
        <v>238507</v>
      </c>
      <c r="H53" s="24"/>
    </row>
    <row r="54" spans="1:8" s="23" customFormat="1" x14ac:dyDescent="0.25">
      <c r="A54" s="27">
        <f>RANK(B54,$B$4:$B$287)</f>
        <v>51</v>
      </c>
      <c r="B54" s="25">
        <v>1099</v>
      </c>
      <c r="C54" s="26">
        <v>3605.6429401999999</v>
      </c>
      <c r="D54" s="25" t="s">
        <v>298</v>
      </c>
      <c r="E54" s="25">
        <v>41</v>
      </c>
      <c r="F54" s="25" t="s">
        <v>79</v>
      </c>
      <c r="G54" s="25">
        <v>165667</v>
      </c>
      <c r="H54" s="24"/>
    </row>
    <row r="55" spans="1:8" s="23" customFormat="1" x14ac:dyDescent="0.25">
      <c r="A55" s="27">
        <f>RANK(B55,$B$4:$B$287)</f>
        <v>52</v>
      </c>
      <c r="B55" s="25">
        <v>1094</v>
      </c>
      <c r="C55" s="26">
        <v>3589.2387411999998</v>
      </c>
      <c r="D55" s="25" t="s">
        <v>220</v>
      </c>
      <c r="E55" s="25">
        <v>41</v>
      </c>
      <c r="F55" s="25" t="s">
        <v>79</v>
      </c>
      <c r="G55" s="25">
        <v>227714</v>
      </c>
      <c r="H55" s="24"/>
    </row>
    <row r="56" spans="1:8" s="23" customFormat="1" x14ac:dyDescent="0.25">
      <c r="A56" s="27">
        <f>RANK(B56,$B$4:$B$287)</f>
        <v>53</v>
      </c>
      <c r="B56" s="25">
        <v>1093</v>
      </c>
      <c r="C56" s="26">
        <v>3585.9579013999996</v>
      </c>
      <c r="D56" s="25" t="s">
        <v>297</v>
      </c>
      <c r="E56" s="25">
        <v>20</v>
      </c>
      <c r="F56" s="25" t="s">
        <v>77</v>
      </c>
      <c r="G56" s="25">
        <v>184715</v>
      </c>
      <c r="H56" s="24"/>
    </row>
    <row r="57" spans="1:8" s="23" customFormat="1" x14ac:dyDescent="0.25">
      <c r="A57" s="27">
        <f>RANK(B57,$B$4:$B$287)</f>
        <v>54</v>
      </c>
      <c r="B57" s="25">
        <v>1090</v>
      </c>
      <c r="C57" s="26">
        <v>3576.115382</v>
      </c>
      <c r="D57" s="25" t="s">
        <v>296</v>
      </c>
      <c r="E57" s="25">
        <v>36</v>
      </c>
      <c r="F57" s="25" t="s">
        <v>291</v>
      </c>
      <c r="G57" s="25">
        <v>42063</v>
      </c>
      <c r="H57" s="24"/>
    </row>
    <row r="58" spans="1:8" s="23" customFormat="1" x14ac:dyDescent="0.25">
      <c r="A58" s="27">
        <f>RANK(B58,$B$4:$B$287)</f>
        <v>54</v>
      </c>
      <c r="B58" s="25">
        <v>1090</v>
      </c>
      <c r="C58" s="26">
        <v>3576.115382</v>
      </c>
      <c r="D58" s="25" t="s">
        <v>295</v>
      </c>
      <c r="E58" s="25">
        <v>50</v>
      </c>
      <c r="F58" s="25" t="s">
        <v>79</v>
      </c>
      <c r="G58" s="25">
        <v>230455</v>
      </c>
      <c r="H58" s="24"/>
    </row>
    <row r="59" spans="1:8" s="23" customFormat="1" x14ac:dyDescent="0.25">
      <c r="A59" s="27">
        <f>RANK(B59,$B$4:$B$287)</f>
        <v>56</v>
      </c>
      <c r="B59" s="25">
        <v>1087</v>
      </c>
      <c r="C59" s="26">
        <v>3566.2728625999998</v>
      </c>
      <c r="D59" s="25" t="s">
        <v>294</v>
      </c>
      <c r="E59" s="25">
        <v>42</v>
      </c>
      <c r="F59" s="25" t="s">
        <v>79</v>
      </c>
      <c r="G59" s="25">
        <v>471781</v>
      </c>
      <c r="H59" s="24"/>
    </row>
    <row r="60" spans="1:8" s="23" customFormat="1" x14ac:dyDescent="0.25">
      <c r="A60" s="27">
        <f>RANK(B60,$B$4:$B$287)</f>
        <v>57</v>
      </c>
      <c r="B60" s="25">
        <v>1084</v>
      </c>
      <c r="C60" s="26">
        <v>3556.4303431999997</v>
      </c>
      <c r="D60" s="25" t="s">
        <v>233</v>
      </c>
      <c r="E60" s="25">
        <v>20</v>
      </c>
      <c r="F60" s="25" t="s">
        <v>77</v>
      </c>
      <c r="G60" s="25">
        <v>259812</v>
      </c>
      <c r="H60" s="24"/>
    </row>
    <row r="61" spans="1:8" s="23" customFormat="1" x14ac:dyDescent="0.25">
      <c r="A61" s="27">
        <f>RANK(B61,$B$4:$B$287)</f>
        <v>58</v>
      </c>
      <c r="B61" s="25">
        <v>1083</v>
      </c>
      <c r="C61" s="26">
        <v>3553.1495034</v>
      </c>
      <c r="D61" s="25" t="s">
        <v>293</v>
      </c>
      <c r="E61" s="25">
        <v>51</v>
      </c>
      <c r="F61" s="25" t="s">
        <v>79</v>
      </c>
      <c r="G61" s="25">
        <v>714548</v>
      </c>
      <c r="H61" s="24"/>
    </row>
    <row r="62" spans="1:8" s="23" customFormat="1" x14ac:dyDescent="0.25">
      <c r="A62" s="27">
        <f>RANK(B62,$B$4:$B$287)</f>
        <v>58</v>
      </c>
      <c r="B62" s="25">
        <v>1083</v>
      </c>
      <c r="C62" s="26">
        <v>3553.1495034</v>
      </c>
      <c r="D62" s="25" t="s">
        <v>292</v>
      </c>
      <c r="E62" s="25">
        <v>25</v>
      </c>
      <c r="F62" s="25" t="s">
        <v>77</v>
      </c>
      <c r="G62" s="25">
        <v>259430</v>
      </c>
      <c r="H62" s="24"/>
    </row>
    <row r="63" spans="1:8" s="23" customFormat="1" x14ac:dyDescent="0.25">
      <c r="A63" s="27">
        <f>RANK(B63,$B$4:$B$287)</f>
        <v>60</v>
      </c>
      <c r="B63" s="25">
        <v>1082</v>
      </c>
      <c r="C63" s="26">
        <v>3549.8686635999998</v>
      </c>
      <c r="D63" s="25" t="s">
        <v>272</v>
      </c>
      <c r="E63" s="25">
        <v>36</v>
      </c>
      <c r="F63" s="25" t="s">
        <v>291</v>
      </c>
      <c r="G63" s="25">
        <v>45013</v>
      </c>
      <c r="H63" s="24"/>
    </row>
    <row r="64" spans="1:8" s="23" customFormat="1" x14ac:dyDescent="0.25">
      <c r="A64" s="27">
        <f>RANK(B64,$B$4:$B$287)</f>
        <v>61</v>
      </c>
      <c r="B64" s="25">
        <v>1081</v>
      </c>
      <c r="C64" s="26">
        <v>3546.5878238</v>
      </c>
      <c r="D64" s="25" t="s">
        <v>290</v>
      </c>
      <c r="E64" s="25">
        <v>50</v>
      </c>
      <c r="F64" s="25" t="s">
        <v>79</v>
      </c>
      <c r="G64" s="25">
        <v>373441</v>
      </c>
      <c r="H64" s="24"/>
    </row>
    <row r="65" spans="1:8" s="23" customFormat="1" x14ac:dyDescent="0.25">
      <c r="A65" s="27">
        <f>RANK(B65,$B$4:$B$287)</f>
        <v>62</v>
      </c>
      <c r="B65" s="25">
        <v>1078</v>
      </c>
      <c r="C65" s="26">
        <v>3536.7453043999999</v>
      </c>
      <c r="D65" s="25" t="s">
        <v>289</v>
      </c>
      <c r="E65" s="25">
        <v>51</v>
      </c>
      <c r="F65" s="25" t="s">
        <v>79</v>
      </c>
      <c r="G65" s="25">
        <v>413383</v>
      </c>
      <c r="H65" s="24"/>
    </row>
    <row r="66" spans="1:8" s="23" customFormat="1" x14ac:dyDescent="0.25">
      <c r="A66" s="27">
        <f>RANK(B66,$B$4:$B$287)</f>
        <v>62</v>
      </c>
      <c r="B66" s="25">
        <v>1078</v>
      </c>
      <c r="C66" s="26">
        <v>3536.7453043999999</v>
      </c>
      <c r="D66" s="25" t="s">
        <v>288</v>
      </c>
      <c r="E66" s="25">
        <v>50</v>
      </c>
      <c r="F66" s="25" t="s">
        <v>79</v>
      </c>
      <c r="G66" s="25">
        <v>126427</v>
      </c>
      <c r="H66" s="24"/>
    </row>
    <row r="67" spans="1:8" s="23" customFormat="1" x14ac:dyDescent="0.25">
      <c r="A67" s="27">
        <f>RANK(B67,$B$4:$B$287)</f>
        <v>64</v>
      </c>
      <c r="B67" s="25">
        <v>1076</v>
      </c>
      <c r="C67" s="26">
        <v>3530.1836248</v>
      </c>
      <c r="D67" s="25" t="s">
        <v>287</v>
      </c>
      <c r="E67" s="25">
        <v>50</v>
      </c>
      <c r="F67" s="25" t="s">
        <v>79</v>
      </c>
      <c r="G67" s="25">
        <v>326378</v>
      </c>
      <c r="H67" s="24"/>
    </row>
    <row r="68" spans="1:8" s="23" customFormat="1" x14ac:dyDescent="0.25">
      <c r="A68" s="27">
        <f>RANK(B68,$B$4:$B$287)</f>
        <v>65</v>
      </c>
      <c r="B68" s="25">
        <v>1072</v>
      </c>
      <c r="C68" s="26">
        <v>3517.0602655999996</v>
      </c>
      <c r="D68" s="25" t="s">
        <v>286</v>
      </c>
      <c r="E68" s="25"/>
      <c r="F68" s="25"/>
      <c r="G68" s="25">
        <v>155536</v>
      </c>
      <c r="H68" s="24"/>
    </row>
    <row r="69" spans="1:8" s="23" customFormat="1" x14ac:dyDescent="0.25">
      <c r="A69" s="27">
        <f>RANK(B69,$B$4:$B$287)</f>
        <v>66</v>
      </c>
      <c r="B69" s="25">
        <v>1070</v>
      </c>
      <c r="C69" s="26">
        <v>3510.4985859999997</v>
      </c>
      <c r="D69" s="25" t="s">
        <v>285</v>
      </c>
      <c r="E69" s="25">
        <v>43</v>
      </c>
      <c r="F69" s="25" t="s">
        <v>79</v>
      </c>
      <c r="G69" s="25">
        <v>946724</v>
      </c>
      <c r="H69" s="24"/>
    </row>
    <row r="70" spans="1:8" s="23" customFormat="1" x14ac:dyDescent="0.25">
      <c r="A70" s="27">
        <f>RANK(B70,$B$4:$B$287)</f>
        <v>67</v>
      </c>
      <c r="B70" s="25">
        <v>1069</v>
      </c>
      <c r="C70" s="26">
        <v>3507.2177462</v>
      </c>
      <c r="D70" s="25" t="s">
        <v>96</v>
      </c>
      <c r="E70" s="25">
        <v>25</v>
      </c>
      <c r="F70" s="25" t="s">
        <v>77</v>
      </c>
      <c r="G70" s="25">
        <v>100332</v>
      </c>
      <c r="H70" s="24"/>
    </row>
    <row r="71" spans="1:8" s="23" customFormat="1" x14ac:dyDescent="0.25">
      <c r="A71" s="27">
        <f>RANK(B71,$B$4:$B$287)</f>
        <v>67</v>
      </c>
      <c r="B71" s="25">
        <v>1069</v>
      </c>
      <c r="C71" s="26">
        <v>3507.2177462</v>
      </c>
      <c r="D71" s="25" t="s">
        <v>284</v>
      </c>
      <c r="E71" s="25">
        <v>51</v>
      </c>
      <c r="F71" s="25" t="s">
        <v>79</v>
      </c>
      <c r="G71" s="25">
        <v>616410</v>
      </c>
      <c r="H71" s="24"/>
    </row>
    <row r="72" spans="1:8" s="23" customFormat="1" x14ac:dyDescent="0.25">
      <c r="A72" s="27">
        <f>RANK(B72,$B$4:$B$287)</f>
        <v>69</v>
      </c>
      <c r="B72" s="25">
        <v>1068</v>
      </c>
      <c r="C72" s="26">
        <v>3503.9369063999998</v>
      </c>
      <c r="D72" s="25" t="s">
        <v>283</v>
      </c>
      <c r="E72" s="25">
        <v>43</v>
      </c>
      <c r="F72" s="25" t="s">
        <v>85</v>
      </c>
      <c r="G72" s="25">
        <v>166765</v>
      </c>
      <c r="H72" s="24"/>
    </row>
    <row r="73" spans="1:8" s="23" customFormat="1" x14ac:dyDescent="0.25">
      <c r="A73" s="27">
        <f>RANK(B73,$B$4:$B$287)</f>
        <v>70</v>
      </c>
      <c r="B73" s="25">
        <v>1067</v>
      </c>
      <c r="C73" s="26">
        <v>3500.6560666</v>
      </c>
      <c r="D73" s="25" t="s">
        <v>282</v>
      </c>
      <c r="E73" s="25">
        <v>33</v>
      </c>
      <c r="F73" s="25" t="s">
        <v>87</v>
      </c>
      <c r="G73" s="25">
        <v>978167</v>
      </c>
      <c r="H73" s="24"/>
    </row>
    <row r="74" spans="1:8" s="23" customFormat="1" x14ac:dyDescent="0.25">
      <c r="A74" s="27">
        <f>RANK(B74,$B$4:$B$287)</f>
        <v>71</v>
      </c>
      <c r="B74" s="25">
        <v>1064</v>
      </c>
      <c r="C74" s="26">
        <v>3490.8135471999999</v>
      </c>
      <c r="D74" s="25" t="s">
        <v>281</v>
      </c>
      <c r="E74" s="25">
        <v>43</v>
      </c>
      <c r="F74" s="25" t="s">
        <v>85</v>
      </c>
      <c r="G74" s="25">
        <v>185789</v>
      </c>
      <c r="H74" s="24"/>
    </row>
    <row r="75" spans="1:8" s="23" customFormat="1" x14ac:dyDescent="0.25">
      <c r="A75" s="27">
        <f>RANK(B75,$B$4:$B$287)</f>
        <v>72</v>
      </c>
      <c r="B75" s="25">
        <v>1062</v>
      </c>
      <c r="C75" s="26">
        <v>3484.2518676</v>
      </c>
      <c r="D75" s="25" t="s">
        <v>280</v>
      </c>
      <c r="E75" s="25">
        <v>19</v>
      </c>
      <c r="F75" s="25" t="s">
        <v>77</v>
      </c>
      <c r="G75" s="25">
        <v>69843</v>
      </c>
      <c r="H75" s="24"/>
    </row>
    <row r="76" spans="1:8" s="23" customFormat="1" x14ac:dyDescent="0.25">
      <c r="A76" s="27">
        <f>RANK(B76,$B$4:$B$287)</f>
        <v>73</v>
      </c>
      <c r="B76" s="25">
        <v>1060</v>
      </c>
      <c r="C76" s="26">
        <v>3477.690188</v>
      </c>
      <c r="D76" s="25" t="s">
        <v>279</v>
      </c>
      <c r="E76" s="25">
        <v>19</v>
      </c>
      <c r="F76" s="25" t="s">
        <v>77</v>
      </c>
      <c r="G76" s="25">
        <v>64837</v>
      </c>
      <c r="H76" s="24"/>
    </row>
    <row r="77" spans="1:8" s="23" customFormat="1" x14ac:dyDescent="0.25">
      <c r="A77" s="27">
        <f>RANK(B77,$B$4:$B$287)</f>
        <v>74</v>
      </c>
      <c r="B77" s="25">
        <v>1056</v>
      </c>
      <c r="C77" s="26">
        <v>3464.5668287999997</v>
      </c>
      <c r="D77" s="25" t="s">
        <v>278</v>
      </c>
      <c r="E77" s="25">
        <v>41</v>
      </c>
      <c r="F77" s="25" t="s">
        <v>79</v>
      </c>
      <c r="G77" s="25">
        <v>203652</v>
      </c>
      <c r="H77" s="24"/>
    </row>
    <row r="78" spans="1:8" s="23" customFormat="1" x14ac:dyDescent="0.25">
      <c r="A78" s="27">
        <f>RANK(B78,$B$4:$B$287)</f>
        <v>75</v>
      </c>
      <c r="B78" s="25">
        <v>1055</v>
      </c>
      <c r="C78" s="26">
        <v>3461.285989</v>
      </c>
      <c r="D78" s="25" t="s">
        <v>277</v>
      </c>
      <c r="E78" s="25">
        <v>25</v>
      </c>
      <c r="F78" s="25" t="s">
        <v>87</v>
      </c>
      <c r="G78" s="25">
        <v>929579</v>
      </c>
      <c r="H78" s="24"/>
    </row>
    <row r="79" spans="1:8" s="23" customFormat="1" x14ac:dyDescent="0.25">
      <c r="A79" s="27">
        <f>RANK(B79,$B$4:$B$287)</f>
        <v>76</v>
      </c>
      <c r="B79" s="25">
        <v>1054</v>
      </c>
      <c r="C79" s="26">
        <v>3458.0051491999998</v>
      </c>
      <c r="D79" s="25" t="s">
        <v>276</v>
      </c>
      <c r="E79" s="25">
        <v>34</v>
      </c>
      <c r="F79" s="25" t="s">
        <v>79</v>
      </c>
      <c r="G79" s="25">
        <v>429888</v>
      </c>
      <c r="H79" s="24"/>
    </row>
    <row r="80" spans="1:8" s="23" customFormat="1" x14ac:dyDescent="0.25">
      <c r="A80" s="27">
        <f>RANK(B80,$B$4:$B$287)</f>
        <v>76</v>
      </c>
      <c r="B80" s="25">
        <v>1054</v>
      </c>
      <c r="C80" s="26">
        <v>3458.0051491999998</v>
      </c>
      <c r="D80" s="25" t="s">
        <v>275</v>
      </c>
      <c r="E80" s="25">
        <v>25</v>
      </c>
      <c r="F80" s="25" t="s">
        <v>77</v>
      </c>
      <c r="G80" s="25">
        <v>194283</v>
      </c>
      <c r="H80" s="24"/>
    </row>
    <row r="81" spans="1:8" s="23" customFormat="1" x14ac:dyDescent="0.25">
      <c r="A81" s="27">
        <f>RANK(B81,$B$4:$B$287)</f>
        <v>78</v>
      </c>
      <c r="B81" s="25">
        <v>1053</v>
      </c>
      <c r="C81" s="26">
        <v>3454.7243094</v>
      </c>
      <c r="D81" s="25" t="s">
        <v>274</v>
      </c>
      <c r="E81" s="25">
        <v>25</v>
      </c>
      <c r="F81" s="25" t="s">
        <v>77</v>
      </c>
      <c r="G81" s="25">
        <v>87447</v>
      </c>
      <c r="H81" s="24"/>
    </row>
    <row r="82" spans="1:8" s="23" customFormat="1" x14ac:dyDescent="0.25">
      <c r="A82" s="27">
        <f>RANK(B82,$B$4:$B$287)</f>
        <v>79</v>
      </c>
      <c r="B82" s="25">
        <v>1051</v>
      </c>
      <c r="C82" s="26">
        <v>3448.1626297999996</v>
      </c>
      <c r="D82" s="25" t="s">
        <v>273</v>
      </c>
      <c r="E82" s="25">
        <v>43</v>
      </c>
      <c r="F82" s="25" t="s">
        <v>85</v>
      </c>
      <c r="G82" s="25">
        <v>51760</v>
      </c>
      <c r="H82" s="24"/>
    </row>
    <row r="83" spans="1:8" s="23" customFormat="1" x14ac:dyDescent="0.25">
      <c r="A83" s="27">
        <f>RANK(B83,$B$4:$B$287)</f>
        <v>80</v>
      </c>
      <c r="B83" s="25">
        <v>1050</v>
      </c>
      <c r="C83" s="26">
        <v>3444.8817899999999</v>
      </c>
      <c r="D83" s="25" t="s">
        <v>272</v>
      </c>
      <c r="E83" s="25">
        <v>34</v>
      </c>
      <c r="F83" s="25" t="s">
        <v>79</v>
      </c>
      <c r="G83" s="25">
        <v>386851</v>
      </c>
      <c r="H83" s="24"/>
    </row>
    <row r="84" spans="1:8" s="23" customFormat="1" x14ac:dyDescent="0.25">
      <c r="A84" s="27">
        <f>RANK(B84,$B$4:$B$287)</f>
        <v>81</v>
      </c>
      <c r="B84" s="25">
        <v>1049</v>
      </c>
      <c r="C84" s="26">
        <v>3441.6009501999997</v>
      </c>
      <c r="D84" s="25" t="s">
        <v>105</v>
      </c>
      <c r="E84" s="25">
        <v>42</v>
      </c>
      <c r="F84" s="25" t="s">
        <v>79</v>
      </c>
      <c r="G84" s="25">
        <v>504812</v>
      </c>
      <c r="H84" s="24"/>
    </row>
    <row r="85" spans="1:8" s="23" customFormat="1" x14ac:dyDescent="0.25">
      <c r="A85" s="27">
        <f>RANK(B85,$B$4:$B$287)</f>
        <v>81</v>
      </c>
      <c r="B85" s="25">
        <v>1049</v>
      </c>
      <c r="C85" s="26">
        <v>3441.6009501999997</v>
      </c>
      <c r="D85" s="25" t="s">
        <v>271</v>
      </c>
      <c r="E85" s="25">
        <v>25</v>
      </c>
      <c r="F85" s="25" t="s">
        <v>77</v>
      </c>
      <c r="G85" s="25">
        <v>236437</v>
      </c>
      <c r="H85" s="24"/>
    </row>
    <row r="86" spans="1:8" s="23" customFormat="1" x14ac:dyDescent="0.25">
      <c r="A86" s="27">
        <f>RANK(B86,$B$4:$B$287)</f>
        <v>83</v>
      </c>
      <c r="B86" s="25">
        <v>1047</v>
      </c>
      <c r="C86" s="26">
        <v>3435.0392705999998</v>
      </c>
      <c r="D86" s="25" t="s">
        <v>270</v>
      </c>
      <c r="E86" s="25">
        <v>44</v>
      </c>
      <c r="F86" s="25" t="s">
        <v>85</v>
      </c>
      <c r="G86" s="25">
        <v>208843</v>
      </c>
      <c r="H86" s="24"/>
    </row>
    <row r="87" spans="1:8" s="23" customFormat="1" x14ac:dyDescent="0.25">
      <c r="A87" s="27">
        <f>RANK(B87,$B$4:$B$287)</f>
        <v>83</v>
      </c>
      <c r="B87" s="25">
        <v>1047</v>
      </c>
      <c r="C87" s="26">
        <v>3435.0392705999998</v>
      </c>
      <c r="D87" s="25" t="s">
        <v>196</v>
      </c>
      <c r="E87" s="25">
        <v>50</v>
      </c>
      <c r="F87" s="25" t="s">
        <v>79</v>
      </c>
      <c r="G87" s="25">
        <v>391361</v>
      </c>
      <c r="H87" s="24"/>
    </row>
    <row r="88" spans="1:8" s="23" customFormat="1" x14ac:dyDescent="0.25">
      <c r="A88" s="27">
        <f>RANK(B88,$B$4:$B$287)</f>
        <v>85</v>
      </c>
      <c r="B88" s="25">
        <v>1046</v>
      </c>
      <c r="C88" s="26">
        <v>3431.7584308</v>
      </c>
      <c r="D88" s="25" t="s">
        <v>269</v>
      </c>
      <c r="E88" s="25">
        <v>20</v>
      </c>
      <c r="F88" s="25" t="s">
        <v>77</v>
      </c>
      <c r="G88" s="25">
        <v>463684</v>
      </c>
      <c r="H88" s="24"/>
    </row>
    <row r="89" spans="1:8" s="23" customFormat="1" x14ac:dyDescent="0.25">
      <c r="A89" s="27">
        <f>RANK(B89,$B$4:$B$287)</f>
        <v>85</v>
      </c>
      <c r="B89" s="25">
        <v>1046</v>
      </c>
      <c r="C89" s="26">
        <v>3431.7584308</v>
      </c>
      <c r="D89" s="25" t="s">
        <v>268</v>
      </c>
      <c r="E89" s="25">
        <v>41</v>
      </c>
      <c r="F89" s="25" t="s">
        <v>79</v>
      </c>
      <c r="G89" s="25">
        <v>377741</v>
      </c>
      <c r="H89" s="24"/>
    </row>
    <row r="90" spans="1:8" s="23" customFormat="1" x14ac:dyDescent="0.25">
      <c r="A90" s="27">
        <f>RANK(B90,$B$4:$B$287)</f>
        <v>85</v>
      </c>
      <c r="B90" s="25">
        <v>1046</v>
      </c>
      <c r="C90" s="26">
        <v>3431.7584308</v>
      </c>
      <c r="D90" s="25" t="s">
        <v>267</v>
      </c>
      <c r="E90" s="25">
        <v>51</v>
      </c>
      <c r="F90" s="25" t="s">
        <v>79</v>
      </c>
      <c r="G90" s="25">
        <v>409211</v>
      </c>
      <c r="H90" s="24"/>
    </row>
    <row r="91" spans="1:8" s="23" customFormat="1" x14ac:dyDescent="0.25">
      <c r="A91" s="27">
        <f>RANK(B91,$B$4:$B$287)</f>
        <v>88</v>
      </c>
      <c r="B91" s="25">
        <v>1045</v>
      </c>
      <c r="C91" s="26">
        <v>3428.4775909999998</v>
      </c>
      <c r="D91" s="25" t="s">
        <v>266</v>
      </c>
      <c r="E91" s="25">
        <v>43</v>
      </c>
      <c r="F91" s="25" t="s">
        <v>85</v>
      </c>
      <c r="G91" s="25">
        <v>45792</v>
      </c>
      <c r="H91" s="24"/>
    </row>
    <row r="92" spans="1:8" s="23" customFormat="1" x14ac:dyDescent="0.25">
      <c r="A92" s="27">
        <f>RANK(B92,$B$4:$B$287)</f>
        <v>89</v>
      </c>
      <c r="B92" s="25">
        <v>1044</v>
      </c>
      <c r="C92" s="26">
        <v>3425.1967511999997</v>
      </c>
      <c r="D92" s="25" t="s">
        <v>265</v>
      </c>
      <c r="E92" s="25">
        <v>51</v>
      </c>
      <c r="F92" s="25" t="s">
        <v>79</v>
      </c>
      <c r="G92" s="25">
        <v>585390</v>
      </c>
      <c r="H92" s="24"/>
    </row>
    <row r="93" spans="1:8" s="23" customFormat="1" x14ac:dyDescent="0.25">
      <c r="A93" s="27">
        <f>RANK(B93,$B$4:$B$287)</f>
        <v>89</v>
      </c>
      <c r="B93" s="25">
        <v>1044</v>
      </c>
      <c r="C93" s="26">
        <v>3425.1967511999997</v>
      </c>
      <c r="D93" s="25" t="s">
        <v>264</v>
      </c>
      <c r="E93" s="25">
        <v>50</v>
      </c>
      <c r="F93" s="25" t="s">
        <v>79</v>
      </c>
      <c r="G93" s="25">
        <v>169442</v>
      </c>
      <c r="H93" s="24"/>
    </row>
    <row r="94" spans="1:8" s="23" customFormat="1" x14ac:dyDescent="0.25">
      <c r="A94" s="27">
        <f>RANK(B94,$B$4:$B$287)</f>
        <v>91</v>
      </c>
      <c r="B94" s="25">
        <v>1042</v>
      </c>
      <c r="C94" s="26">
        <v>3418.6350715999997</v>
      </c>
      <c r="D94" s="25" t="s">
        <v>263</v>
      </c>
      <c r="E94" s="25">
        <v>51</v>
      </c>
      <c r="F94" s="25" t="s">
        <v>79</v>
      </c>
      <c r="G94" s="25">
        <v>684513</v>
      </c>
      <c r="H94" s="24"/>
    </row>
    <row r="95" spans="1:8" s="23" customFormat="1" x14ac:dyDescent="0.25">
      <c r="A95" s="27">
        <f>RANK(B95,$B$4:$B$287)</f>
        <v>92</v>
      </c>
      <c r="B95" s="25">
        <v>1040</v>
      </c>
      <c r="C95" s="26">
        <v>3412.0733919999998</v>
      </c>
      <c r="D95" s="25" t="s">
        <v>262</v>
      </c>
      <c r="E95" s="25">
        <v>33</v>
      </c>
      <c r="F95" s="25" t="s">
        <v>143</v>
      </c>
      <c r="G95" s="25">
        <v>902966</v>
      </c>
      <c r="H95" s="24"/>
    </row>
    <row r="96" spans="1:8" s="23" customFormat="1" x14ac:dyDescent="0.25">
      <c r="A96" s="27">
        <f>RANK(B96,$B$4:$B$287)</f>
        <v>93</v>
      </c>
      <c r="B96" s="25">
        <v>1039</v>
      </c>
      <c r="C96" s="26">
        <v>3408.7925522</v>
      </c>
      <c r="D96" s="25" t="s">
        <v>261</v>
      </c>
      <c r="E96" s="25">
        <v>51</v>
      </c>
      <c r="F96" s="25" t="s">
        <v>79</v>
      </c>
      <c r="G96" s="25">
        <v>514397</v>
      </c>
      <c r="H96" s="24"/>
    </row>
    <row r="97" spans="1:8" s="23" customFormat="1" x14ac:dyDescent="0.25">
      <c r="A97" s="27">
        <f>RANK(B97,$B$4:$B$287)</f>
        <v>94</v>
      </c>
      <c r="B97" s="25">
        <v>1038</v>
      </c>
      <c r="C97" s="26">
        <v>3405.5117123999999</v>
      </c>
      <c r="D97" s="25" t="s">
        <v>260</v>
      </c>
      <c r="E97" s="25">
        <v>50</v>
      </c>
      <c r="F97" s="25" t="s">
        <v>79</v>
      </c>
      <c r="G97" s="25">
        <v>344432</v>
      </c>
      <c r="H97" s="24"/>
    </row>
    <row r="98" spans="1:8" s="23" customFormat="1" x14ac:dyDescent="0.25">
      <c r="A98" s="27">
        <f>RANK(B98,$B$4:$B$287)</f>
        <v>95</v>
      </c>
      <c r="B98" s="25">
        <v>1037</v>
      </c>
      <c r="C98" s="26">
        <v>3402.2308725999997</v>
      </c>
      <c r="D98" s="25" t="s">
        <v>259</v>
      </c>
      <c r="E98" s="25">
        <v>36</v>
      </c>
      <c r="F98" s="25" t="s">
        <v>79</v>
      </c>
      <c r="G98" s="25">
        <v>994952</v>
      </c>
      <c r="H98" s="24"/>
    </row>
    <row r="99" spans="1:8" s="23" customFormat="1" x14ac:dyDescent="0.25">
      <c r="A99" s="27">
        <f>RANK(B99,$B$4:$B$287)</f>
        <v>96</v>
      </c>
      <c r="B99" s="25">
        <v>1036</v>
      </c>
      <c r="C99" s="26">
        <v>3398.9500327999999</v>
      </c>
      <c r="D99" s="25" t="s">
        <v>258</v>
      </c>
      <c r="E99" s="25">
        <v>33</v>
      </c>
      <c r="F99" s="25" t="s">
        <v>77</v>
      </c>
      <c r="G99" s="25">
        <v>35143</v>
      </c>
      <c r="H99" s="24"/>
    </row>
    <row r="100" spans="1:8" s="23" customFormat="1" x14ac:dyDescent="0.25">
      <c r="A100" s="27">
        <f>RANK(B100,$B$4:$B$287)</f>
        <v>97</v>
      </c>
      <c r="B100" s="25">
        <v>1035</v>
      </c>
      <c r="C100" s="26">
        <v>3395.6691929999997</v>
      </c>
      <c r="D100" s="25" t="s">
        <v>257</v>
      </c>
      <c r="E100" s="25">
        <v>33</v>
      </c>
      <c r="F100" s="25" t="s">
        <v>77</v>
      </c>
      <c r="G100" s="25">
        <v>39054</v>
      </c>
      <c r="H100" s="24"/>
    </row>
    <row r="101" spans="1:8" s="23" customFormat="1" x14ac:dyDescent="0.25">
      <c r="A101" s="27">
        <f>RANK(B101,$B$4:$B$287)</f>
        <v>98</v>
      </c>
      <c r="B101" s="25">
        <v>1034</v>
      </c>
      <c r="C101" s="26">
        <v>3392.3883532</v>
      </c>
      <c r="D101" s="25" t="s">
        <v>135</v>
      </c>
      <c r="E101" s="25">
        <v>42</v>
      </c>
      <c r="F101" s="25" t="s">
        <v>79</v>
      </c>
      <c r="G101" s="25">
        <v>504764</v>
      </c>
      <c r="H101" s="24"/>
    </row>
    <row r="102" spans="1:8" s="23" customFormat="1" x14ac:dyDescent="0.25">
      <c r="A102" s="27">
        <f>RANK(B102,$B$4:$B$287)</f>
        <v>99</v>
      </c>
      <c r="B102" s="25">
        <v>1032</v>
      </c>
      <c r="C102" s="26">
        <v>3385.8266736</v>
      </c>
      <c r="D102" s="25" t="s">
        <v>256</v>
      </c>
      <c r="E102" s="25">
        <v>41</v>
      </c>
      <c r="F102" s="25" t="s">
        <v>79</v>
      </c>
      <c r="G102" s="25">
        <v>176651</v>
      </c>
      <c r="H102" s="24"/>
    </row>
    <row r="103" spans="1:8" s="23" customFormat="1" x14ac:dyDescent="0.25">
      <c r="A103" s="27">
        <f>RANK(B103,$B$4:$B$287)</f>
        <v>99</v>
      </c>
      <c r="B103" s="25">
        <v>1032</v>
      </c>
      <c r="C103" s="26">
        <v>3385.8266736</v>
      </c>
      <c r="D103" s="25" t="s">
        <v>255</v>
      </c>
      <c r="E103" s="25">
        <v>33</v>
      </c>
      <c r="F103" s="25" t="s">
        <v>77</v>
      </c>
      <c r="G103" s="25">
        <v>18192</v>
      </c>
      <c r="H103" s="24"/>
    </row>
    <row r="104" spans="1:8" s="23" customFormat="1" x14ac:dyDescent="0.25">
      <c r="A104" s="27">
        <f>RANK(B104,$B$4:$B$287)</f>
        <v>101</v>
      </c>
      <c r="B104" s="25">
        <v>1029</v>
      </c>
      <c r="C104" s="26">
        <v>3375.9841541999999</v>
      </c>
      <c r="D104" s="25" t="s">
        <v>254</v>
      </c>
      <c r="E104" s="25">
        <v>50</v>
      </c>
      <c r="F104" s="25" t="s">
        <v>79</v>
      </c>
      <c r="G104" s="25">
        <v>287253</v>
      </c>
      <c r="H104" s="24"/>
    </row>
    <row r="105" spans="1:8" s="23" customFormat="1" x14ac:dyDescent="0.25">
      <c r="A105" s="27">
        <f>RANK(B105,$B$4:$B$287)</f>
        <v>101</v>
      </c>
      <c r="B105" s="25">
        <v>1029</v>
      </c>
      <c r="C105" s="26">
        <v>3375.9841541999999</v>
      </c>
      <c r="D105" s="25" t="s">
        <v>253</v>
      </c>
      <c r="E105" s="25">
        <v>43</v>
      </c>
      <c r="F105" s="25" t="s">
        <v>85</v>
      </c>
      <c r="G105" s="25">
        <v>28772</v>
      </c>
      <c r="H105" s="24"/>
    </row>
    <row r="106" spans="1:8" s="23" customFormat="1" x14ac:dyDescent="0.25">
      <c r="A106" s="27">
        <f>RANK(B106,$B$4:$B$287)</f>
        <v>101</v>
      </c>
      <c r="B106" s="25">
        <v>1029</v>
      </c>
      <c r="C106" s="26">
        <v>3375.9841541999999</v>
      </c>
      <c r="D106" s="25" t="s">
        <v>252</v>
      </c>
      <c r="E106" s="25">
        <v>51</v>
      </c>
      <c r="F106" s="25" t="s">
        <v>79</v>
      </c>
      <c r="G106" s="25">
        <v>635501</v>
      </c>
      <c r="H106" s="24"/>
    </row>
    <row r="107" spans="1:8" s="23" customFormat="1" x14ac:dyDescent="0.25">
      <c r="A107" s="27">
        <f>RANK(B107,$B$4:$B$287)</f>
        <v>104</v>
      </c>
      <c r="B107" s="25">
        <v>1027</v>
      </c>
      <c r="C107" s="26">
        <v>3369.4224746</v>
      </c>
      <c r="D107" s="25" t="s">
        <v>251</v>
      </c>
      <c r="E107" s="25">
        <v>33</v>
      </c>
      <c r="F107" s="25" t="s">
        <v>87</v>
      </c>
      <c r="G107" s="25">
        <v>984065</v>
      </c>
      <c r="H107" s="24"/>
    </row>
    <row r="108" spans="1:8" s="23" customFormat="1" x14ac:dyDescent="0.25">
      <c r="A108" s="27">
        <f>RANK(B108,$B$4:$B$287)</f>
        <v>104</v>
      </c>
      <c r="B108" s="25">
        <v>1027</v>
      </c>
      <c r="C108" s="26">
        <v>3369.4224746</v>
      </c>
      <c r="D108" s="25" t="s">
        <v>250</v>
      </c>
      <c r="E108" s="25">
        <v>33</v>
      </c>
      <c r="F108" s="25" t="s">
        <v>87</v>
      </c>
      <c r="G108" s="25">
        <v>984149</v>
      </c>
      <c r="H108" s="24"/>
    </row>
    <row r="109" spans="1:8" s="23" customFormat="1" x14ac:dyDescent="0.25">
      <c r="A109" s="27">
        <f>RANK(B109,$B$4:$B$287)</f>
        <v>106</v>
      </c>
      <c r="B109" s="25">
        <v>1025</v>
      </c>
      <c r="C109" s="26">
        <v>3362.8607950000001</v>
      </c>
      <c r="D109" s="25" t="s">
        <v>249</v>
      </c>
      <c r="E109" s="25">
        <v>50</v>
      </c>
      <c r="F109" s="25" t="s">
        <v>79</v>
      </c>
      <c r="G109" s="25">
        <v>387322</v>
      </c>
      <c r="H109" s="24"/>
    </row>
    <row r="110" spans="1:8" s="23" customFormat="1" x14ac:dyDescent="0.25">
      <c r="A110" s="27">
        <f>RANK(B110,$B$4:$B$287)</f>
        <v>107</v>
      </c>
      <c r="B110" s="25">
        <v>1024</v>
      </c>
      <c r="C110" s="26">
        <v>3359.5799551999999</v>
      </c>
      <c r="D110" s="25" t="s">
        <v>223</v>
      </c>
      <c r="E110" s="25">
        <v>41</v>
      </c>
      <c r="F110" s="25" t="s">
        <v>79</v>
      </c>
      <c r="G110" s="25">
        <v>56558</v>
      </c>
      <c r="H110" s="24"/>
    </row>
    <row r="111" spans="1:8" s="23" customFormat="1" x14ac:dyDescent="0.25">
      <c r="A111" s="27">
        <f>RANK(B111,$B$4:$B$287)</f>
        <v>108</v>
      </c>
      <c r="B111" s="25">
        <v>1023</v>
      </c>
      <c r="C111" s="26">
        <v>3356.2991153999997</v>
      </c>
      <c r="D111" s="25" t="s">
        <v>248</v>
      </c>
      <c r="E111" s="25">
        <v>25</v>
      </c>
      <c r="F111" s="25" t="s">
        <v>87</v>
      </c>
      <c r="G111" s="25">
        <v>912577</v>
      </c>
      <c r="H111" s="24"/>
    </row>
    <row r="112" spans="1:8" s="23" customFormat="1" x14ac:dyDescent="0.25">
      <c r="A112" s="27">
        <f>RANK(B112,$B$4:$B$287)</f>
        <v>109</v>
      </c>
      <c r="B112" s="25">
        <v>1022</v>
      </c>
      <c r="C112" s="26">
        <v>3353.0182755999999</v>
      </c>
      <c r="D112" s="25" t="s">
        <v>162</v>
      </c>
      <c r="E112" s="25">
        <v>41</v>
      </c>
      <c r="F112" s="25" t="s">
        <v>79</v>
      </c>
      <c r="G112" s="25">
        <v>223543</v>
      </c>
      <c r="H112" s="24"/>
    </row>
    <row r="113" spans="1:8" s="23" customFormat="1" x14ac:dyDescent="0.25">
      <c r="A113" s="27">
        <f>RANK(B113,$B$4:$B$287)</f>
        <v>110</v>
      </c>
      <c r="B113" s="25">
        <v>1021</v>
      </c>
      <c r="C113" s="26">
        <v>3349.7374357999997</v>
      </c>
      <c r="D113" s="25" t="s">
        <v>247</v>
      </c>
      <c r="E113" s="25">
        <v>33</v>
      </c>
      <c r="F113" s="25" t="s">
        <v>77</v>
      </c>
      <c r="G113" s="25">
        <v>51083</v>
      </c>
      <c r="H113" s="24"/>
    </row>
    <row r="114" spans="1:8" s="23" customFormat="1" x14ac:dyDescent="0.25">
      <c r="A114" s="27">
        <f>RANK(B114,$B$4:$B$287)</f>
        <v>111</v>
      </c>
      <c r="B114" s="25">
        <v>1020</v>
      </c>
      <c r="C114" s="26">
        <v>3346.456596</v>
      </c>
      <c r="D114" s="25" t="s">
        <v>246</v>
      </c>
      <c r="E114" s="25">
        <v>33</v>
      </c>
      <c r="F114" s="25" t="s">
        <v>87</v>
      </c>
      <c r="G114" s="25">
        <v>824040</v>
      </c>
      <c r="H114" s="24"/>
    </row>
    <row r="115" spans="1:8" s="23" customFormat="1" x14ac:dyDescent="0.25">
      <c r="A115" s="27">
        <f>RANK(B115,$B$4:$B$287)</f>
        <v>112</v>
      </c>
      <c r="B115" s="25">
        <v>1019</v>
      </c>
      <c r="C115" s="26">
        <v>3343.1757561999998</v>
      </c>
      <c r="D115" s="25" t="s">
        <v>245</v>
      </c>
      <c r="E115" s="25">
        <v>42</v>
      </c>
      <c r="F115" s="25" t="s">
        <v>79</v>
      </c>
      <c r="G115" s="25">
        <v>517717</v>
      </c>
      <c r="H115" s="24"/>
    </row>
    <row r="116" spans="1:8" s="23" customFormat="1" x14ac:dyDescent="0.25">
      <c r="A116" s="27">
        <f>RANK(B116,$B$4:$B$287)</f>
        <v>112</v>
      </c>
      <c r="B116" s="25">
        <v>1019</v>
      </c>
      <c r="C116" s="26">
        <v>3343.1757561999998</v>
      </c>
      <c r="D116" s="25" t="s">
        <v>244</v>
      </c>
      <c r="E116" s="25">
        <v>43</v>
      </c>
      <c r="F116" s="25" t="s">
        <v>85</v>
      </c>
      <c r="G116" s="25">
        <v>174804</v>
      </c>
      <c r="H116" s="24"/>
    </row>
    <row r="117" spans="1:8" s="23" customFormat="1" x14ac:dyDescent="0.25">
      <c r="A117" s="27">
        <f>RANK(B117,$B$4:$B$287)</f>
        <v>112</v>
      </c>
      <c r="B117" s="25">
        <v>1019</v>
      </c>
      <c r="C117" s="26">
        <v>3343.1757561999998</v>
      </c>
      <c r="D117" s="25" t="s">
        <v>243</v>
      </c>
      <c r="E117" s="25">
        <v>35</v>
      </c>
      <c r="F117" s="25" t="s">
        <v>79</v>
      </c>
      <c r="G117" s="25">
        <v>883927</v>
      </c>
      <c r="H117" s="24"/>
    </row>
    <row r="118" spans="1:8" s="23" customFormat="1" x14ac:dyDescent="0.25">
      <c r="A118" s="27">
        <f>RANK(B118,$B$4:$B$287)</f>
        <v>112</v>
      </c>
      <c r="B118" s="25">
        <v>1019</v>
      </c>
      <c r="C118" s="26">
        <v>3343.1757561999998</v>
      </c>
      <c r="D118" s="25" t="s">
        <v>242</v>
      </c>
      <c r="E118" s="25">
        <v>19</v>
      </c>
      <c r="F118" s="25" t="s">
        <v>77</v>
      </c>
      <c r="G118" s="25">
        <v>52735</v>
      </c>
      <c r="H118" s="24"/>
    </row>
    <row r="119" spans="1:8" s="23" customFormat="1" x14ac:dyDescent="0.25">
      <c r="A119" s="27">
        <f>RANK(B119,$B$4:$B$287)</f>
        <v>116</v>
      </c>
      <c r="B119" s="25">
        <v>1013</v>
      </c>
      <c r="C119" s="26">
        <v>3323.4907174</v>
      </c>
      <c r="D119" s="25" t="s">
        <v>241</v>
      </c>
      <c r="E119" s="25">
        <v>33</v>
      </c>
      <c r="F119" s="25" t="s">
        <v>143</v>
      </c>
      <c r="G119" s="25">
        <v>909961</v>
      </c>
      <c r="H119" s="24"/>
    </row>
    <row r="120" spans="1:8" s="23" customFormat="1" x14ac:dyDescent="0.25">
      <c r="A120" s="27">
        <f>RANK(B120,$B$4:$B$287)</f>
        <v>117</v>
      </c>
      <c r="B120" s="25">
        <v>1012</v>
      </c>
      <c r="C120" s="26">
        <v>3320.2098775999998</v>
      </c>
      <c r="D120" s="25" t="s">
        <v>240</v>
      </c>
      <c r="E120" s="25">
        <v>44</v>
      </c>
      <c r="F120" s="25" t="s">
        <v>85</v>
      </c>
      <c r="G120" s="25">
        <v>223825</v>
      </c>
      <c r="H120" s="24"/>
    </row>
    <row r="121" spans="1:8" s="23" customFormat="1" x14ac:dyDescent="0.25">
      <c r="A121" s="27">
        <f>RANK(B121,$B$4:$B$287)</f>
        <v>118</v>
      </c>
      <c r="B121" s="25">
        <v>1011</v>
      </c>
      <c r="C121" s="26">
        <v>3316.9290378000001</v>
      </c>
      <c r="D121" s="25" t="s">
        <v>239</v>
      </c>
      <c r="E121" s="25">
        <v>56</v>
      </c>
      <c r="F121" s="25" t="s">
        <v>79</v>
      </c>
      <c r="G121" s="25">
        <v>255085</v>
      </c>
      <c r="H121" s="24"/>
    </row>
    <row r="122" spans="1:8" s="23" customFormat="1" x14ac:dyDescent="0.25">
      <c r="A122" s="27">
        <f>RANK(B122,$B$4:$B$287)</f>
        <v>119</v>
      </c>
      <c r="B122" s="25">
        <v>1010</v>
      </c>
      <c r="C122" s="26">
        <v>3313.6481979999999</v>
      </c>
      <c r="D122" s="25" t="s">
        <v>238</v>
      </c>
      <c r="E122" s="25">
        <v>19</v>
      </c>
      <c r="F122" s="25" t="s">
        <v>87</v>
      </c>
      <c r="G122" s="25">
        <v>951611</v>
      </c>
      <c r="H122" s="24"/>
    </row>
    <row r="123" spans="1:8" s="23" customFormat="1" x14ac:dyDescent="0.25">
      <c r="A123" s="27">
        <f>RANK(B123,$B$4:$B$287)</f>
        <v>119</v>
      </c>
      <c r="B123" s="25">
        <v>1010</v>
      </c>
      <c r="C123" s="26">
        <v>3313.6481979999999</v>
      </c>
      <c r="D123" s="25" t="s">
        <v>237</v>
      </c>
      <c r="E123" s="25">
        <v>42</v>
      </c>
      <c r="F123" s="25" t="s">
        <v>79</v>
      </c>
      <c r="G123" s="25">
        <v>579739</v>
      </c>
      <c r="H123" s="24"/>
    </row>
    <row r="124" spans="1:8" s="23" customFormat="1" x14ac:dyDescent="0.25">
      <c r="A124" s="27">
        <f>RANK(B124,$B$4:$B$287)</f>
        <v>119</v>
      </c>
      <c r="B124" s="25">
        <v>1010</v>
      </c>
      <c r="C124" s="26">
        <v>3313.6481979999999</v>
      </c>
      <c r="D124" s="25" t="s">
        <v>236</v>
      </c>
      <c r="E124" s="25">
        <v>33</v>
      </c>
      <c r="F124" s="25" t="s">
        <v>77</v>
      </c>
      <c r="G124" s="25">
        <v>15099</v>
      </c>
      <c r="H124" s="24"/>
    </row>
    <row r="125" spans="1:8" s="23" customFormat="1" x14ac:dyDescent="0.25">
      <c r="A125" s="27">
        <f>RANK(B125,$B$4:$B$287)</f>
        <v>119</v>
      </c>
      <c r="B125" s="25">
        <v>1010</v>
      </c>
      <c r="C125" s="26">
        <v>3313.6481979999999</v>
      </c>
      <c r="D125" s="25" t="s">
        <v>235</v>
      </c>
      <c r="E125" s="25">
        <v>41</v>
      </c>
      <c r="F125" s="25" t="s">
        <v>79</v>
      </c>
      <c r="G125" s="25">
        <v>231658</v>
      </c>
      <c r="H125" s="24"/>
    </row>
    <row r="126" spans="1:8" s="23" customFormat="1" x14ac:dyDescent="0.25">
      <c r="A126" s="27">
        <f>RANK(B126,$B$4:$B$287)</f>
        <v>119</v>
      </c>
      <c r="B126" s="25">
        <v>1010</v>
      </c>
      <c r="C126" s="26">
        <v>3313.6481979999999</v>
      </c>
      <c r="D126" s="25" t="s">
        <v>234</v>
      </c>
      <c r="E126" s="25">
        <v>33</v>
      </c>
      <c r="F126" s="25" t="s">
        <v>87</v>
      </c>
      <c r="G126" s="25">
        <v>936131</v>
      </c>
      <c r="H126" s="24"/>
    </row>
    <row r="127" spans="1:8" s="23" customFormat="1" x14ac:dyDescent="0.25">
      <c r="A127" s="27">
        <f>RANK(B127,$B$4:$B$287)</f>
        <v>124</v>
      </c>
      <c r="B127" s="25">
        <v>1008</v>
      </c>
      <c r="C127" s="26">
        <v>3307.0865183999999</v>
      </c>
      <c r="D127" s="25" t="s">
        <v>233</v>
      </c>
      <c r="E127" s="25">
        <v>43</v>
      </c>
      <c r="F127" s="25" t="s">
        <v>79</v>
      </c>
      <c r="G127" s="25">
        <v>853778</v>
      </c>
      <c r="H127" s="24"/>
    </row>
    <row r="128" spans="1:8" s="23" customFormat="1" x14ac:dyDescent="0.25">
      <c r="A128" s="27">
        <f>RANK(B128,$B$4:$B$287)</f>
        <v>125</v>
      </c>
      <c r="B128" s="25">
        <v>1007</v>
      </c>
      <c r="C128" s="26">
        <v>3303.8056785999997</v>
      </c>
      <c r="D128" s="25" t="s">
        <v>232</v>
      </c>
      <c r="E128" s="25">
        <v>25</v>
      </c>
      <c r="F128" s="25" t="s">
        <v>77</v>
      </c>
      <c r="G128" s="25">
        <v>135458</v>
      </c>
      <c r="H128" s="24"/>
    </row>
    <row r="129" spans="1:8" s="23" customFormat="1" x14ac:dyDescent="0.25">
      <c r="A129" s="27">
        <f>RANK(B129,$B$4:$B$287)</f>
        <v>126</v>
      </c>
      <c r="B129" s="25">
        <v>1006</v>
      </c>
      <c r="C129" s="26">
        <v>3300.5248388</v>
      </c>
      <c r="D129" s="25" t="s">
        <v>231</v>
      </c>
      <c r="E129" s="25">
        <v>43</v>
      </c>
      <c r="F129" s="25" t="s">
        <v>79</v>
      </c>
      <c r="G129" s="25">
        <v>933836</v>
      </c>
      <c r="H129" s="24"/>
    </row>
    <row r="130" spans="1:8" s="23" customFormat="1" x14ac:dyDescent="0.25">
      <c r="A130" s="27">
        <f>RANK(B130,$B$4:$B$287)</f>
        <v>126</v>
      </c>
      <c r="B130" s="25">
        <v>1006</v>
      </c>
      <c r="C130" s="26">
        <v>3300.5248388</v>
      </c>
      <c r="D130" s="25" t="s">
        <v>183</v>
      </c>
      <c r="E130" s="25">
        <v>34</v>
      </c>
      <c r="F130" s="25" t="s">
        <v>79</v>
      </c>
      <c r="G130" s="25">
        <v>472903</v>
      </c>
      <c r="H130" s="24"/>
    </row>
    <row r="131" spans="1:8" s="23" customFormat="1" x14ac:dyDescent="0.25">
      <c r="A131" s="27">
        <f>RANK(B131,$B$4:$B$287)</f>
        <v>128</v>
      </c>
      <c r="B131" s="25">
        <v>1005</v>
      </c>
      <c r="C131" s="26">
        <v>3297.2439989999998</v>
      </c>
      <c r="D131" s="25" t="s">
        <v>165</v>
      </c>
      <c r="E131" s="25">
        <v>25</v>
      </c>
      <c r="F131" s="25" t="s">
        <v>77</v>
      </c>
      <c r="G131" s="25">
        <v>115282</v>
      </c>
      <c r="H131" s="24"/>
    </row>
    <row r="132" spans="1:8" s="23" customFormat="1" x14ac:dyDescent="0.25">
      <c r="A132" s="27">
        <f>RANK(B132,$B$4:$B$287)</f>
        <v>129</v>
      </c>
      <c r="B132" s="25">
        <v>1004</v>
      </c>
      <c r="C132" s="26">
        <v>3293.9631592000001</v>
      </c>
      <c r="D132" s="25" t="s">
        <v>230</v>
      </c>
      <c r="E132" s="25">
        <v>50</v>
      </c>
      <c r="F132" s="25" t="s">
        <v>79</v>
      </c>
      <c r="G132" s="25">
        <v>332408</v>
      </c>
      <c r="H132" s="24"/>
    </row>
    <row r="133" spans="1:8" s="23" customFormat="1" x14ac:dyDescent="0.25">
      <c r="A133" s="27">
        <f>RANK(B133,$B$4:$B$287)</f>
        <v>129</v>
      </c>
      <c r="B133" s="25">
        <v>1004</v>
      </c>
      <c r="C133" s="26">
        <v>3293.9631592000001</v>
      </c>
      <c r="D133" s="25" t="s">
        <v>229</v>
      </c>
      <c r="E133" s="25">
        <v>33</v>
      </c>
      <c r="F133" s="25" t="s">
        <v>77</v>
      </c>
      <c r="G133" s="25">
        <v>5104</v>
      </c>
      <c r="H133" s="24"/>
    </row>
    <row r="134" spans="1:8" s="23" customFormat="1" x14ac:dyDescent="0.25">
      <c r="A134" s="27">
        <f>RANK(B134,$B$4:$B$287)</f>
        <v>129</v>
      </c>
      <c r="B134" s="25">
        <v>1004</v>
      </c>
      <c r="C134" s="26">
        <v>3293.9631592000001</v>
      </c>
      <c r="D134" s="25" t="s">
        <v>228</v>
      </c>
      <c r="E134" s="25">
        <v>36</v>
      </c>
      <c r="F134" s="25" t="s">
        <v>79</v>
      </c>
      <c r="G134" s="25">
        <v>976951</v>
      </c>
      <c r="H134" s="24"/>
    </row>
    <row r="135" spans="1:8" s="23" customFormat="1" x14ac:dyDescent="0.25">
      <c r="A135" s="27">
        <f>RANK(B135,$B$4:$B$287)</f>
        <v>132</v>
      </c>
      <c r="B135" s="25">
        <v>1003</v>
      </c>
      <c r="C135" s="26">
        <v>3290.6823193999999</v>
      </c>
      <c r="D135" s="25" t="s">
        <v>227</v>
      </c>
      <c r="E135" s="25">
        <v>33</v>
      </c>
      <c r="F135" s="25" t="s">
        <v>143</v>
      </c>
      <c r="G135" s="25">
        <v>965980</v>
      </c>
      <c r="H135" s="24"/>
    </row>
    <row r="136" spans="1:8" s="23" customFormat="1" x14ac:dyDescent="0.25">
      <c r="A136" s="27">
        <f>RANK(B136,$B$4:$B$287)</f>
        <v>133</v>
      </c>
      <c r="B136" s="25">
        <v>1002</v>
      </c>
      <c r="C136" s="26">
        <v>3287.4014795999997</v>
      </c>
      <c r="D136" s="25" t="s">
        <v>226</v>
      </c>
      <c r="E136" s="25">
        <v>34</v>
      </c>
      <c r="F136" s="25" t="s">
        <v>77</v>
      </c>
      <c r="G136" s="25">
        <v>133154</v>
      </c>
      <c r="H136" s="24"/>
    </row>
    <row r="137" spans="1:8" s="23" customFormat="1" x14ac:dyDescent="0.25">
      <c r="A137" s="27">
        <f>RANK(B137,$B$4:$B$287)</f>
        <v>133</v>
      </c>
      <c r="B137" s="25">
        <v>1002</v>
      </c>
      <c r="C137" s="26">
        <v>3287.4014795999997</v>
      </c>
      <c r="D137" s="25" t="s">
        <v>225</v>
      </c>
      <c r="E137" s="25"/>
      <c r="F137" s="25"/>
      <c r="G137" s="25">
        <v>977159</v>
      </c>
      <c r="H137" s="24"/>
    </row>
    <row r="138" spans="1:8" s="23" customFormat="1" x14ac:dyDescent="0.25">
      <c r="A138" s="27">
        <f>RANK(B138,$B$4:$B$287)</f>
        <v>135</v>
      </c>
      <c r="B138" s="25">
        <v>1001</v>
      </c>
      <c r="C138" s="26">
        <v>3284.1206397999999</v>
      </c>
      <c r="D138" s="25" t="s">
        <v>224</v>
      </c>
      <c r="E138" s="25">
        <v>33</v>
      </c>
      <c r="F138" s="25" t="s">
        <v>77</v>
      </c>
      <c r="G138" s="25">
        <v>49137</v>
      </c>
      <c r="H138" s="24"/>
    </row>
    <row r="139" spans="1:8" s="23" customFormat="1" x14ac:dyDescent="0.25">
      <c r="A139" s="27">
        <f>RANK(B139,$B$4:$B$287)</f>
        <v>135</v>
      </c>
      <c r="B139" s="25">
        <v>1001</v>
      </c>
      <c r="C139" s="26">
        <v>3284.1206397999999</v>
      </c>
      <c r="D139" s="25" t="s">
        <v>223</v>
      </c>
      <c r="E139" s="25">
        <v>41</v>
      </c>
      <c r="F139" s="25" t="s">
        <v>79</v>
      </c>
      <c r="G139" s="25">
        <v>40555</v>
      </c>
      <c r="H139" s="24"/>
    </row>
    <row r="140" spans="1:8" s="23" customFormat="1" x14ac:dyDescent="0.25">
      <c r="A140" s="27">
        <f>RANK(B140,$B$4:$B$287)</f>
        <v>135</v>
      </c>
      <c r="B140" s="25">
        <v>1001</v>
      </c>
      <c r="C140" s="26">
        <v>3284.1206397999999</v>
      </c>
      <c r="D140" s="25" t="s">
        <v>222</v>
      </c>
      <c r="E140" s="25">
        <v>51</v>
      </c>
      <c r="F140" s="25" t="s">
        <v>79</v>
      </c>
      <c r="G140" s="25">
        <v>674438</v>
      </c>
      <c r="H140" s="24"/>
    </row>
    <row r="141" spans="1:8" s="23" customFormat="1" x14ac:dyDescent="0.25">
      <c r="A141" s="27">
        <f>RANK(B141,$B$4:$B$287)</f>
        <v>138</v>
      </c>
      <c r="B141" s="25">
        <v>999</v>
      </c>
      <c r="C141" s="26">
        <v>3277.5589602</v>
      </c>
      <c r="D141" s="25" t="s">
        <v>221</v>
      </c>
      <c r="E141" s="25">
        <v>20</v>
      </c>
      <c r="F141" s="25" t="s">
        <v>77</v>
      </c>
      <c r="G141" s="25">
        <v>158711</v>
      </c>
      <c r="H141" s="24"/>
    </row>
    <row r="142" spans="1:8" s="23" customFormat="1" x14ac:dyDescent="0.25">
      <c r="A142" s="27">
        <f>RANK(B142,$B$4:$B$287)</f>
        <v>138</v>
      </c>
      <c r="B142" s="25">
        <v>999</v>
      </c>
      <c r="C142" s="26">
        <v>3277.5589602</v>
      </c>
      <c r="D142" s="25" t="s">
        <v>220</v>
      </c>
      <c r="E142" s="25">
        <v>25</v>
      </c>
      <c r="F142" s="25" t="s">
        <v>77</v>
      </c>
      <c r="G142" s="25">
        <v>76446</v>
      </c>
      <c r="H142" s="24"/>
    </row>
    <row r="143" spans="1:8" s="23" customFormat="1" x14ac:dyDescent="0.25">
      <c r="A143" s="27">
        <f>RANK(B143,$B$4:$B$287)</f>
        <v>138</v>
      </c>
      <c r="B143" s="25">
        <v>999</v>
      </c>
      <c r="C143" s="26">
        <v>3277.5589602</v>
      </c>
      <c r="D143" s="25" t="s">
        <v>186</v>
      </c>
      <c r="E143" s="25">
        <v>41</v>
      </c>
      <c r="F143" s="25" t="s">
        <v>79</v>
      </c>
      <c r="G143" s="25">
        <v>148654</v>
      </c>
      <c r="H143" s="24">
        <v>42836</v>
      </c>
    </row>
    <row r="144" spans="1:8" s="23" customFormat="1" x14ac:dyDescent="0.25">
      <c r="A144" s="27">
        <f>RANK(B144,$B$4:$B$287)</f>
        <v>141</v>
      </c>
      <c r="B144" s="25">
        <v>998</v>
      </c>
      <c r="C144" s="26">
        <v>3274.2781203999998</v>
      </c>
      <c r="D144" s="25" t="s">
        <v>219</v>
      </c>
      <c r="E144" s="25">
        <v>15</v>
      </c>
      <c r="F144" s="25" t="s">
        <v>109</v>
      </c>
      <c r="G144" s="25">
        <v>318201</v>
      </c>
      <c r="H144" s="24"/>
    </row>
    <row r="145" spans="1:8" s="23" customFormat="1" x14ac:dyDescent="0.25">
      <c r="A145" s="27">
        <f>RANK(B145,$B$4:$B$287)</f>
        <v>141</v>
      </c>
      <c r="B145" s="25">
        <v>998</v>
      </c>
      <c r="C145" s="26">
        <v>3274.2781203999998</v>
      </c>
      <c r="D145" s="25" t="s">
        <v>218</v>
      </c>
      <c r="E145" s="25">
        <v>44</v>
      </c>
      <c r="F145" s="25" t="s">
        <v>85</v>
      </c>
      <c r="G145" s="25">
        <v>240815</v>
      </c>
      <c r="H145" s="24"/>
    </row>
    <row r="146" spans="1:8" s="23" customFormat="1" x14ac:dyDescent="0.25">
      <c r="A146" s="27">
        <f>RANK(B146,$B$4:$B$287)</f>
        <v>141</v>
      </c>
      <c r="B146" s="25">
        <v>998</v>
      </c>
      <c r="C146" s="26">
        <v>3274.2781203999998</v>
      </c>
      <c r="D146" s="25" t="s">
        <v>217</v>
      </c>
      <c r="E146" s="25">
        <v>50</v>
      </c>
      <c r="F146" s="25" t="s">
        <v>79</v>
      </c>
      <c r="G146" s="25">
        <v>95308</v>
      </c>
      <c r="H146" s="24"/>
    </row>
    <row r="147" spans="1:8" s="23" customFormat="1" x14ac:dyDescent="0.25">
      <c r="A147" s="27">
        <f>RANK(B147,$B$4:$B$287)</f>
        <v>144</v>
      </c>
      <c r="B147" s="25">
        <v>997</v>
      </c>
      <c r="C147" s="26">
        <v>3270.9972806000001</v>
      </c>
      <c r="D147" s="25" t="s">
        <v>115</v>
      </c>
      <c r="E147" s="25">
        <v>19</v>
      </c>
      <c r="F147" s="25" t="s">
        <v>77</v>
      </c>
      <c r="G147" s="25">
        <v>136714</v>
      </c>
      <c r="H147" s="24"/>
    </row>
    <row r="148" spans="1:8" s="23" customFormat="1" x14ac:dyDescent="0.25">
      <c r="A148" s="27">
        <f>RANK(B148,$B$4:$B$287)</f>
        <v>144</v>
      </c>
      <c r="B148" s="25">
        <v>997</v>
      </c>
      <c r="C148" s="26">
        <v>3270.9972806000001</v>
      </c>
      <c r="D148" s="25" t="s">
        <v>216</v>
      </c>
      <c r="E148" s="25">
        <v>50</v>
      </c>
      <c r="F148" s="25" t="s">
        <v>79</v>
      </c>
      <c r="G148" s="25">
        <v>153429</v>
      </c>
      <c r="H148" s="24"/>
    </row>
    <row r="149" spans="1:8" s="23" customFormat="1" x14ac:dyDescent="0.25">
      <c r="A149" s="27">
        <f>RANK(B149,$B$4:$B$287)</f>
        <v>146</v>
      </c>
      <c r="B149" s="25">
        <v>996</v>
      </c>
      <c r="C149" s="26">
        <v>3267.7164407999999</v>
      </c>
      <c r="D149" s="25" t="s">
        <v>215</v>
      </c>
      <c r="E149" s="25">
        <v>33</v>
      </c>
      <c r="F149" s="25" t="s">
        <v>77</v>
      </c>
      <c r="G149" s="25">
        <v>66043</v>
      </c>
      <c r="H149" s="24"/>
    </row>
    <row r="150" spans="1:8" s="23" customFormat="1" x14ac:dyDescent="0.25">
      <c r="A150" s="27">
        <f>RANK(B150,$B$4:$B$287)</f>
        <v>147</v>
      </c>
      <c r="B150" s="25">
        <v>995</v>
      </c>
      <c r="C150" s="26">
        <v>3264.4356009999997</v>
      </c>
      <c r="D150" s="25" t="s">
        <v>214</v>
      </c>
      <c r="E150" s="25">
        <v>50</v>
      </c>
      <c r="F150" s="25" t="s">
        <v>79</v>
      </c>
      <c r="G150" s="25">
        <v>379193</v>
      </c>
      <c r="H150" s="24"/>
    </row>
    <row r="151" spans="1:8" s="23" customFormat="1" x14ac:dyDescent="0.25">
      <c r="A151" s="27">
        <f>RANK(B151,$B$4:$B$287)</f>
        <v>148</v>
      </c>
      <c r="B151" s="25">
        <v>994</v>
      </c>
      <c r="C151" s="26">
        <v>3261.1547611999999</v>
      </c>
      <c r="D151" s="25" t="s">
        <v>213</v>
      </c>
      <c r="E151" s="25">
        <v>43</v>
      </c>
      <c r="F151" s="25" t="s">
        <v>79</v>
      </c>
      <c r="G151" s="25">
        <v>905842</v>
      </c>
      <c r="H151" s="24"/>
    </row>
    <row r="152" spans="1:8" s="23" customFormat="1" x14ac:dyDescent="0.25">
      <c r="A152" s="27">
        <f>RANK(B152,$B$4:$B$287)</f>
        <v>148</v>
      </c>
      <c r="B152" s="25">
        <v>994</v>
      </c>
      <c r="C152" s="26">
        <v>3261.1547611999999</v>
      </c>
      <c r="D152" s="25" t="s">
        <v>212</v>
      </c>
      <c r="E152" s="25">
        <v>41</v>
      </c>
      <c r="F152" s="25" t="s">
        <v>79</v>
      </c>
      <c r="G152" s="25">
        <v>111518</v>
      </c>
      <c r="H152" s="24"/>
    </row>
    <row r="153" spans="1:8" s="23" customFormat="1" x14ac:dyDescent="0.25">
      <c r="A153" s="27">
        <f>RANK(B153,$B$4:$B$287)</f>
        <v>150</v>
      </c>
      <c r="B153" s="25">
        <v>993</v>
      </c>
      <c r="C153" s="26">
        <v>3257.8739213999997</v>
      </c>
      <c r="D153" s="25" t="s">
        <v>211</v>
      </c>
      <c r="E153" s="25">
        <v>25</v>
      </c>
      <c r="F153" s="25" t="s">
        <v>77</v>
      </c>
      <c r="G153" s="25">
        <v>289425</v>
      </c>
      <c r="H153" s="24"/>
    </row>
    <row r="154" spans="1:8" s="23" customFormat="1" x14ac:dyDescent="0.25">
      <c r="A154" s="27">
        <f>RANK(B154,$B$4:$B$287)</f>
        <v>151</v>
      </c>
      <c r="B154" s="25">
        <v>992</v>
      </c>
      <c r="C154" s="26">
        <v>3254.5930816</v>
      </c>
      <c r="D154" s="25" t="s">
        <v>210</v>
      </c>
      <c r="E154" s="25">
        <v>25</v>
      </c>
      <c r="F154" s="25" t="s">
        <v>77</v>
      </c>
      <c r="G154" s="25">
        <v>182344</v>
      </c>
      <c r="H154" s="24"/>
    </row>
    <row r="155" spans="1:8" s="23" customFormat="1" x14ac:dyDescent="0.25">
      <c r="A155" s="27">
        <f>RANK(B155,$B$4:$B$287)</f>
        <v>151</v>
      </c>
      <c r="B155" s="25">
        <v>992</v>
      </c>
      <c r="C155" s="26">
        <v>3254.5930816</v>
      </c>
      <c r="D155" s="25" t="s">
        <v>210</v>
      </c>
      <c r="E155" s="25">
        <v>25</v>
      </c>
      <c r="F155" s="25" t="s">
        <v>77</v>
      </c>
      <c r="G155" s="25">
        <v>273439</v>
      </c>
      <c r="H155" s="24"/>
    </row>
    <row r="156" spans="1:8" s="23" customFormat="1" x14ac:dyDescent="0.25">
      <c r="A156" s="27">
        <f>RANK(B156,$B$4:$B$287)</f>
        <v>151</v>
      </c>
      <c r="B156" s="25">
        <v>992</v>
      </c>
      <c r="C156" s="26">
        <v>3254.5930816</v>
      </c>
      <c r="D156" s="25" t="s">
        <v>209</v>
      </c>
      <c r="E156" s="25">
        <v>32</v>
      </c>
      <c r="F156" s="25" t="s">
        <v>87</v>
      </c>
      <c r="G156" s="25">
        <v>449208</v>
      </c>
      <c r="H156" s="24"/>
    </row>
    <row r="157" spans="1:8" s="23" customFormat="1" x14ac:dyDescent="0.25">
      <c r="A157" s="27">
        <f>RANK(B157,$B$4:$B$287)</f>
        <v>154</v>
      </c>
      <c r="B157" s="25">
        <v>991</v>
      </c>
      <c r="C157" s="26">
        <v>3251.3122417999998</v>
      </c>
      <c r="D157" s="25" t="s">
        <v>208</v>
      </c>
      <c r="E157" s="25">
        <v>42</v>
      </c>
      <c r="F157" s="25" t="s">
        <v>79</v>
      </c>
      <c r="G157" s="25">
        <v>599731</v>
      </c>
      <c r="H157" s="24"/>
    </row>
    <row r="158" spans="1:8" s="23" customFormat="1" x14ac:dyDescent="0.25">
      <c r="A158" s="27">
        <f>RANK(B158,$B$4:$B$287)</f>
        <v>155</v>
      </c>
      <c r="B158" s="25">
        <v>989</v>
      </c>
      <c r="C158" s="26">
        <v>3244.7505621999999</v>
      </c>
      <c r="D158" s="25" t="s">
        <v>207</v>
      </c>
      <c r="E158" s="25">
        <v>50</v>
      </c>
      <c r="F158" s="25" t="s">
        <v>79</v>
      </c>
      <c r="G158" s="25">
        <v>136328</v>
      </c>
      <c r="H158" s="24"/>
    </row>
    <row r="159" spans="1:8" s="23" customFormat="1" x14ac:dyDescent="0.25">
      <c r="A159" s="27">
        <f>RANK(B159,$B$4:$B$287)</f>
        <v>155</v>
      </c>
      <c r="B159" s="25">
        <v>989</v>
      </c>
      <c r="C159" s="26">
        <v>3244.7505621999999</v>
      </c>
      <c r="D159" s="25" t="s">
        <v>206</v>
      </c>
      <c r="E159" s="25">
        <v>19</v>
      </c>
      <c r="F159" s="25" t="s">
        <v>77</v>
      </c>
      <c r="G159" s="25">
        <v>55745</v>
      </c>
      <c r="H159" s="24"/>
    </row>
    <row r="160" spans="1:8" s="23" customFormat="1" x14ac:dyDescent="0.25">
      <c r="A160" s="27">
        <f>RANK(B160,$B$4:$B$287)</f>
        <v>157</v>
      </c>
      <c r="B160" s="25">
        <v>987</v>
      </c>
      <c r="C160" s="26">
        <v>3238.1888825999999</v>
      </c>
      <c r="D160" s="25" t="s">
        <v>205</v>
      </c>
      <c r="E160" s="25">
        <v>15</v>
      </c>
      <c r="F160" s="25" t="s">
        <v>109</v>
      </c>
      <c r="G160" s="25">
        <v>303199</v>
      </c>
      <c r="H160" s="24"/>
    </row>
    <row r="161" spans="1:8" s="23" customFormat="1" x14ac:dyDescent="0.25">
      <c r="A161" s="27">
        <f>RANK(B161,$B$4:$B$287)</f>
        <v>157</v>
      </c>
      <c r="B161" s="25">
        <v>987</v>
      </c>
      <c r="C161" s="26">
        <v>3238.1888825999999</v>
      </c>
      <c r="D161" s="25" t="s">
        <v>204</v>
      </c>
      <c r="E161" s="25">
        <v>43</v>
      </c>
      <c r="F161" s="25" t="s">
        <v>85</v>
      </c>
      <c r="G161" s="25">
        <v>155745</v>
      </c>
      <c r="H161" s="24"/>
    </row>
    <row r="162" spans="1:8" s="23" customFormat="1" x14ac:dyDescent="0.25">
      <c r="A162" s="27">
        <f>RANK(B162,$B$4:$B$287)</f>
        <v>157</v>
      </c>
      <c r="B162" s="25">
        <v>987</v>
      </c>
      <c r="C162" s="26">
        <v>3238.1888825999999</v>
      </c>
      <c r="D162" s="25" t="s">
        <v>203</v>
      </c>
      <c r="E162" s="25">
        <v>33</v>
      </c>
      <c r="F162" s="25" t="s">
        <v>77</v>
      </c>
      <c r="G162" s="25">
        <v>74085</v>
      </c>
      <c r="H162" s="24"/>
    </row>
    <row r="163" spans="1:8" s="23" customFormat="1" x14ac:dyDescent="0.25">
      <c r="A163" s="27">
        <f>RANK(B163,$B$4:$B$287)</f>
        <v>157</v>
      </c>
      <c r="B163" s="25">
        <v>987</v>
      </c>
      <c r="C163" s="26">
        <v>3238.1888825999999</v>
      </c>
      <c r="D163" s="25" t="s">
        <v>202</v>
      </c>
      <c r="E163" s="25">
        <v>41</v>
      </c>
      <c r="F163" s="25" t="s">
        <v>79</v>
      </c>
      <c r="G163" s="25">
        <v>2876</v>
      </c>
      <c r="H163" s="24"/>
    </row>
    <row r="164" spans="1:8" s="23" customFormat="1" x14ac:dyDescent="0.25">
      <c r="A164" s="27">
        <f>RANK(B164,$B$4:$B$287)</f>
        <v>161</v>
      </c>
      <c r="B164" s="25">
        <v>986</v>
      </c>
      <c r="C164" s="26">
        <v>3234.9080427999997</v>
      </c>
      <c r="D164" s="25" t="s">
        <v>201</v>
      </c>
      <c r="E164" s="25">
        <v>19</v>
      </c>
      <c r="F164" s="25" t="s">
        <v>87</v>
      </c>
      <c r="G164" s="25">
        <v>866613</v>
      </c>
      <c r="H164" s="24"/>
    </row>
    <row r="165" spans="1:8" s="23" customFormat="1" x14ac:dyDescent="0.25">
      <c r="A165" s="27">
        <f>RANK(B165,$B$4:$B$287)</f>
        <v>161</v>
      </c>
      <c r="B165" s="25">
        <v>986</v>
      </c>
      <c r="C165" s="26">
        <v>3234.9080427999997</v>
      </c>
      <c r="D165" s="25" t="s">
        <v>200</v>
      </c>
      <c r="E165" s="25">
        <v>25</v>
      </c>
      <c r="F165" s="25" t="s">
        <v>77</v>
      </c>
      <c r="G165" s="25">
        <v>65404</v>
      </c>
      <c r="H165" s="24"/>
    </row>
    <row r="166" spans="1:8" s="23" customFormat="1" x14ac:dyDescent="0.25">
      <c r="A166" s="27">
        <f>RANK(B166,$B$4:$B$287)</f>
        <v>161</v>
      </c>
      <c r="B166" s="25">
        <v>986</v>
      </c>
      <c r="C166" s="26">
        <v>3234.9080427999997</v>
      </c>
      <c r="D166" s="25" t="s">
        <v>199</v>
      </c>
      <c r="E166" s="25">
        <v>32</v>
      </c>
      <c r="F166" s="25" t="s">
        <v>87</v>
      </c>
      <c r="G166" s="25">
        <v>444215</v>
      </c>
      <c r="H166" s="24"/>
    </row>
    <row r="167" spans="1:8" s="23" customFormat="1" x14ac:dyDescent="0.25">
      <c r="A167" s="27">
        <f>RANK(B167,$B$4:$B$287)</f>
        <v>164</v>
      </c>
      <c r="B167" s="25">
        <v>985</v>
      </c>
      <c r="C167" s="26">
        <v>3231.627203</v>
      </c>
      <c r="D167" s="25" t="s">
        <v>137</v>
      </c>
      <c r="E167" s="25">
        <v>57</v>
      </c>
      <c r="F167" s="25" t="s">
        <v>79</v>
      </c>
      <c r="G167" s="25">
        <v>629189</v>
      </c>
      <c r="H167" s="24"/>
    </row>
    <row r="168" spans="1:8" s="23" customFormat="1" x14ac:dyDescent="0.25">
      <c r="A168" s="27">
        <f>RANK(B168,$B$4:$B$287)</f>
        <v>165</v>
      </c>
      <c r="B168" s="25">
        <v>982</v>
      </c>
      <c r="C168" s="26">
        <v>3221.7846835999999</v>
      </c>
      <c r="D168" s="25" t="s">
        <v>198</v>
      </c>
      <c r="E168" s="25">
        <v>41</v>
      </c>
      <c r="F168" s="25" t="s">
        <v>79</v>
      </c>
      <c r="G168" s="25">
        <v>187670</v>
      </c>
      <c r="H168" s="24"/>
    </row>
    <row r="169" spans="1:8" s="23" customFormat="1" x14ac:dyDescent="0.25">
      <c r="A169" s="27">
        <f>RANK(B169,$B$4:$B$287)</f>
        <v>165</v>
      </c>
      <c r="B169" s="25">
        <v>982</v>
      </c>
      <c r="C169" s="26">
        <v>3221.7846835999999</v>
      </c>
      <c r="D169" s="25" t="s">
        <v>197</v>
      </c>
      <c r="E169" s="25">
        <v>25</v>
      </c>
      <c r="F169" s="25" t="s">
        <v>77</v>
      </c>
      <c r="G169" s="25">
        <v>81259</v>
      </c>
      <c r="H169" s="24"/>
    </row>
    <row r="170" spans="1:8" s="23" customFormat="1" x14ac:dyDescent="0.25">
      <c r="A170" s="27">
        <f>RANK(B170,$B$4:$B$287)</f>
        <v>167</v>
      </c>
      <c r="B170" s="25">
        <v>981</v>
      </c>
      <c r="C170" s="26">
        <v>3218.5038437999997</v>
      </c>
      <c r="D170" s="25" t="s">
        <v>196</v>
      </c>
      <c r="E170" s="25">
        <v>51</v>
      </c>
      <c r="F170" s="25" t="s">
        <v>79</v>
      </c>
      <c r="G170" s="25">
        <v>695496</v>
      </c>
      <c r="H170" s="24"/>
    </row>
    <row r="171" spans="1:8" s="23" customFormat="1" x14ac:dyDescent="0.25">
      <c r="A171" s="27">
        <f>RANK(B171,$B$4:$B$287)</f>
        <v>167</v>
      </c>
      <c r="B171" s="25">
        <v>981</v>
      </c>
      <c r="C171" s="26">
        <v>3218.5038437999997</v>
      </c>
      <c r="D171" s="25" t="s">
        <v>195</v>
      </c>
      <c r="E171" s="25">
        <v>33</v>
      </c>
      <c r="F171" s="25" t="s">
        <v>77</v>
      </c>
      <c r="G171" s="25">
        <v>32088</v>
      </c>
      <c r="H171" s="24"/>
    </row>
    <row r="172" spans="1:8" s="23" customFormat="1" x14ac:dyDescent="0.25">
      <c r="A172" s="27">
        <f>RANK(B172,$B$4:$B$287)</f>
        <v>167</v>
      </c>
      <c r="B172" s="25">
        <v>981</v>
      </c>
      <c r="C172" s="26">
        <v>3218.5038437999997</v>
      </c>
      <c r="D172" s="25" t="s">
        <v>194</v>
      </c>
      <c r="E172" s="25">
        <v>19</v>
      </c>
      <c r="F172" s="25" t="s">
        <v>77</v>
      </c>
      <c r="G172" s="25">
        <v>4691</v>
      </c>
      <c r="H172" s="24"/>
    </row>
    <row r="173" spans="1:8" s="23" customFormat="1" x14ac:dyDescent="0.25">
      <c r="A173" s="27">
        <f>RANK(B173,$B$4:$B$287)</f>
        <v>167</v>
      </c>
      <c r="B173" s="25">
        <v>981</v>
      </c>
      <c r="C173" s="26">
        <v>3218.5038437999997</v>
      </c>
      <c r="D173" s="25" t="s">
        <v>193</v>
      </c>
      <c r="E173" s="25">
        <v>41</v>
      </c>
      <c r="F173" s="25" t="s">
        <v>79</v>
      </c>
      <c r="G173" s="25">
        <v>185661</v>
      </c>
      <c r="H173" s="24"/>
    </row>
    <row r="174" spans="1:8" s="23" customFormat="1" x14ac:dyDescent="0.25">
      <c r="A174" s="27">
        <f>RANK(B174,$B$4:$B$287)</f>
        <v>171</v>
      </c>
      <c r="B174" s="25">
        <v>980</v>
      </c>
      <c r="C174" s="26">
        <v>3215.2230039999999</v>
      </c>
      <c r="D174" s="25" t="s">
        <v>192</v>
      </c>
      <c r="E174" s="25">
        <v>50</v>
      </c>
      <c r="F174" s="25" t="s">
        <v>79</v>
      </c>
      <c r="G174" s="25">
        <v>110328</v>
      </c>
      <c r="H174" s="24"/>
    </row>
    <row r="175" spans="1:8" s="23" customFormat="1" x14ac:dyDescent="0.25">
      <c r="A175" s="27">
        <f>RANK(B175,$B$4:$B$287)</f>
        <v>172</v>
      </c>
      <c r="B175" s="25">
        <v>979</v>
      </c>
      <c r="C175" s="26">
        <v>3211.9421641999998</v>
      </c>
      <c r="D175" s="25" t="s">
        <v>191</v>
      </c>
      <c r="E175" s="25">
        <v>33</v>
      </c>
      <c r="F175" s="25" t="s">
        <v>77</v>
      </c>
      <c r="G175" s="25">
        <v>62166</v>
      </c>
      <c r="H175" s="24"/>
    </row>
    <row r="176" spans="1:8" s="23" customFormat="1" x14ac:dyDescent="0.25">
      <c r="A176" s="27">
        <f>RANK(B176,$B$4:$B$287)</f>
        <v>172</v>
      </c>
      <c r="B176" s="25">
        <v>979</v>
      </c>
      <c r="C176" s="26">
        <v>3211.9421641999998</v>
      </c>
      <c r="D176" s="25" t="s">
        <v>190</v>
      </c>
      <c r="E176" s="25">
        <v>41</v>
      </c>
      <c r="F176" s="25" t="s">
        <v>79</v>
      </c>
      <c r="G176" s="25">
        <v>356744</v>
      </c>
      <c r="H176" s="24"/>
    </row>
    <row r="177" spans="1:8" s="23" customFormat="1" x14ac:dyDescent="0.25">
      <c r="A177" s="27">
        <f>RANK(B177,$B$4:$B$287)</f>
        <v>174</v>
      </c>
      <c r="B177" s="25">
        <v>978</v>
      </c>
      <c r="C177" s="26">
        <v>3208.6613244</v>
      </c>
      <c r="D177" s="25" t="s">
        <v>189</v>
      </c>
      <c r="E177" s="25">
        <v>50</v>
      </c>
      <c r="F177" s="25" t="s">
        <v>79</v>
      </c>
      <c r="G177" s="25">
        <v>308255</v>
      </c>
      <c r="H177" s="24"/>
    </row>
    <row r="178" spans="1:8" s="23" customFormat="1" x14ac:dyDescent="0.25">
      <c r="A178" s="27">
        <f>RANK(B178,$B$4:$B$287)</f>
        <v>174</v>
      </c>
      <c r="B178" s="25">
        <v>978</v>
      </c>
      <c r="C178" s="26">
        <v>3208.6613244</v>
      </c>
      <c r="D178" s="25" t="s">
        <v>188</v>
      </c>
      <c r="E178" s="25">
        <v>20</v>
      </c>
      <c r="F178" s="25" t="s">
        <v>77</v>
      </c>
      <c r="G178" s="25">
        <v>274816</v>
      </c>
      <c r="H178" s="24"/>
    </row>
    <row r="179" spans="1:8" s="23" customFormat="1" x14ac:dyDescent="0.25">
      <c r="A179" s="27">
        <f>RANK(B179,$B$4:$B$287)</f>
        <v>176</v>
      </c>
      <c r="B179" s="25">
        <v>977</v>
      </c>
      <c r="C179" s="26">
        <v>3205.3804845999998</v>
      </c>
      <c r="D179" s="25" t="s">
        <v>187</v>
      </c>
      <c r="E179" s="25">
        <v>20</v>
      </c>
      <c r="F179" s="25" t="s">
        <v>77</v>
      </c>
      <c r="G179" s="25">
        <v>257825</v>
      </c>
      <c r="H179" s="24"/>
    </row>
    <row r="180" spans="1:8" s="23" customFormat="1" x14ac:dyDescent="0.25">
      <c r="A180" s="27">
        <f>RANK(B180,$B$4:$B$287)</f>
        <v>176</v>
      </c>
      <c r="B180" s="25">
        <v>977</v>
      </c>
      <c r="C180" s="26">
        <v>3205.3804845999998</v>
      </c>
      <c r="D180" s="25" t="s">
        <v>186</v>
      </c>
      <c r="E180" s="25">
        <v>41</v>
      </c>
      <c r="F180" s="25" t="s">
        <v>79</v>
      </c>
      <c r="G180" s="25">
        <v>266724</v>
      </c>
      <c r="H180" s="24"/>
    </row>
    <row r="181" spans="1:8" s="23" customFormat="1" x14ac:dyDescent="0.25">
      <c r="A181" s="27">
        <f>RANK(B181,$B$4:$B$287)</f>
        <v>178</v>
      </c>
      <c r="B181" s="25">
        <v>975</v>
      </c>
      <c r="C181" s="26">
        <v>3198.8188049999999</v>
      </c>
      <c r="D181" s="25" t="s">
        <v>185</v>
      </c>
      <c r="E181" s="25">
        <v>42</v>
      </c>
      <c r="F181" s="25" t="s">
        <v>79</v>
      </c>
      <c r="G181" s="25">
        <v>604763</v>
      </c>
      <c r="H181" s="24"/>
    </row>
    <row r="182" spans="1:8" s="23" customFormat="1" x14ac:dyDescent="0.25">
      <c r="A182" s="27">
        <f>RANK(B182,$B$4:$B$287)</f>
        <v>178</v>
      </c>
      <c r="B182" s="25">
        <v>975</v>
      </c>
      <c r="C182" s="26">
        <v>3198.8188049999999</v>
      </c>
      <c r="D182" s="25" t="s">
        <v>184</v>
      </c>
      <c r="E182" s="25">
        <v>43</v>
      </c>
      <c r="F182" s="25" t="s">
        <v>85</v>
      </c>
      <c r="G182" s="25">
        <v>107767</v>
      </c>
      <c r="H182" s="24"/>
    </row>
    <row r="183" spans="1:8" s="23" customFormat="1" x14ac:dyDescent="0.25">
      <c r="A183" s="27">
        <f>RANK(B183,$B$4:$B$287)</f>
        <v>178</v>
      </c>
      <c r="B183" s="25">
        <v>975</v>
      </c>
      <c r="C183" s="26">
        <v>3198.8188049999999</v>
      </c>
      <c r="D183" s="25" t="s">
        <v>183</v>
      </c>
      <c r="E183" s="25">
        <v>43</v>
      </c>
      <c r="F183" s="25" t="s">
        <v>79</v>
      </c>
      <c r="G183" s="25">
        <v>936698</v>
      </c>
      <c r="H183" s="24"/>
    </row>
    <row r="184" spans="1:8" s="23" customFormat="1" x14ac:dyDescent="0.25">
      <c r="A184" s="27">
        <f>RANK(B184,$B$4:$B$287)</f>
        <v>178</v>
      </c>
      <c r="B184" s="25">
        <v>975</v>
      </c>
      <c r="C184" s="26">
        <v>3198.8188049999999</v>
      </c>
      <c r="D184" s="25" t="s">
        <v>182</v>
      </c>
      <c r="E184" s="25">
        <v>57</v>
      </c>
      <c r="F184" s="25" t="s">
        <v>79</v>
      </c>
      <c r="G184" s="25">
        <v>617175</v>
      </c>
      <c r="H184" s="24"/>
    </row>
    <row r="185" spans="1:8" s="23" customFormat="1" x14ac:dyDescent="0.25">
      <c r="A185" s="27">
        <f>RANK(B185,$B$4:$B$287)</f>
        <v>182</v>
      </c>
      <c r="B185" s="25">
        <v>974</v>
      </c>
      <c r="C185" s="26">
        <v>3195.5379651999997</v>
      </c>
      <c r="D185" s="25" t="s">
        <v>181</v>
      </c>
      <c r="E185" s="25">
        <v>33</v>
      </c>
      <c r="F185" s="25" t="s">
        <v>87</v>
      </c>
      <c r="G185" s="25">
        <v>836126</v>
      </c>
      <c r="H185" s="24"/>
    </row>
    <row r="186" spans="1:8" s="23" customFormat="1" x14ac:dyDescent="0.25">
      <c r="A186" s="27">
        <f>RANK(B186,$B$4:$B$287)</f>
        <v>182</v>
      </c>
      <c r="B186" s="25">
        <v>974</v>
      </c>
      <c r="C186" s="26">
        <v>3195.5379651999997</v>
      </c>
      <c r="D186" s="25" t="s">
        <v>180</v>
      </c>
      <c r="E186" s="25">
        <v>56</v>
      </c>
      <c r="F186" s="25" t="s">
        <v>79</v>
      </c>
      <c r="G186" s="25">
        <v>367029</v>
      </c>
      <c r="H186" s="24">
        <v>43049</v>
      </c>
    </row>
    <row r="187" spans="1:8" s="23" customFormat="1" x14ac:dyDescent="0.25">
      <c r="A187" s="27">
        <f>RANK(B187,$B$4:$B$287)</f>
        <v>184</v>
      </c>
      <c r="B187" s="25">
        <v>973</v>
      </c>
      <c r="C187" s="26">
        <v>3192.2571253999999</v>
      </c>
      <c r="D187" s="25" t="s">
        <v>179</v>
      </c>
      <c r="E187" s="25">
        <v>32</v>
      </c>
      <c r="F187" s="25" t="s">
        <v>87</v>
      </c>
      <c r="G187" s="25">
        <v>445232</v>
      </c>
      <c r="H187" s="24"/>
    </row>
    <row r="188" spans="1:8" s="23" customFormat="1" x14ac:dyDescent="0.25">
      <c r="A188" s="27">
        <f>RANK(B188,$B$4:$B$287)</f>
        <v>185</v>
      </c>
      <c r="B188" s="25">
        <v>972</v>
      </c>
      <c r="C188" s="26">
        <v>3188.9762855999998</v>
      </c>
      <c r="D188" s="25" t="s">
        <v>178</v>
      </c>
      <c r="E188" s="25"/>
      <c r="F188" s="25"/>
      <c r="G188" s="25">
        <v>965597</v>
      </c>
      <c r="H188" s="24"/>
    </row>
    <row r="189" spans="1:8" s="23" customFormat="1" x14ac:dyDescent="0.25">
      <c r="A189" s="27">
        <f>RANK(B189,$B$4:$B$287)</f>
        <v>186</v>
      </c>
      <c r="B189" s="25">
        <v>968</v>
      </c>
      <c r="C189" s="26">
        <v>3175.8529263999999</v>
      </c>
      <c r="D189" s="25" t="s">
        <v>177</v>
      </c>
      <c r="E189" s="25">
        <v>51</v>
      </c>
      <c r="F189" s="25" t="s">
        <v>79</v>
      </c>
      <c r="G189" s="25">
        <v>646517</v>
      </c>
      <c r="H189" s="24"/>
    </row>
    <row r="190" spans="1:8" s="23" customFormat="1" x14ac:dyDescent="0.25">
      <c r="A190" s="27">
        <f>RANK(B190,$B$4:$B$287)</f>
        <v>187</v>
      </c>
      <c r="B190" s="25">
        <v>967</v>
      </c>
      <c r="C190" s="26">
        <v>3172.5720865999997</v>
      </c>
      <c r="D190" s="25" t="s">
        <v>176</v>
      </c>
      <c r="E190" s="25">
        <v>19</v>
      </c>
      <c r="F190" s="25" t="s">
        <v>77</v>
      </c>
      <c r="G190" s="25">
        <v>7748</v>
      </c>
      <c r="H190" s="24"/>
    </row>
    <row r="191" spans="1:8" s="23" customFormat="1" x14ac:dyDescent="0.25">
      <c r="A191" s="27">
        <f>RANK(B191,$B$4:$B$287)</f>
        <v>187</v>
      </c>
      <c r="B191" s="25">
        <v>967</v>
      </c>
      <c r="C191" s="26">
        <v>3172.5720865999997</v>
      </c>
      <c r="D191" s="25" t="s">
        <v>175</v>
      </c>
      <c r="E191" s="25">
        <v>41</v>
      </c>
      <c r="F191" s="25" t="s">
        <v>79</v>
      </c>
      <c r="G191" s="25">
        <v>141583</v>
      </c>
      <c r="H191" s="24"/>
    </row>
    <row r="192" spans="1:8" s="23" customFormat="1" x14ac:dyDescent="0.25">
      <c r="A192" s="27">
        <f>RANK(B192,$B$4:$B$287)</f>
        <v>189</v>
      </c>
      <c r="B192" s="25">
        <v>966</v>
      </c>
      <c r="C192" s="26">
        <v>3169.2912468</v>
      </c>
      <c r="D192" s="25" t="s">
        <v>174</v>
      </c>
      <c r="E192" s="25">
        <v>48</v>
      </c>
      <c r="F192" s="25" t="s">
        <v>143</v>
      </c>
      <c r="G192" s="25">
        <v>526331</v>
      </c>
      <c r="H192" s="24"/>
    </row>
    <row r="193" spans="1:8" s="23" customFormat="1" x14ac:dyDescent="0.25">
      <c r="A193" s="27">
        <f>RANK(B193,$B$4:$B$287)</f>
        <v>190</v>
      </c>
      <c r="B193" s="25">
        <v>965</v>
      </c>
      <c r="C193" s="26">
        <v>3166.0104069999998</v>
      </c>
      <c r="D193" s="25" t="s">
        <v>173</v>
      </c>
      <c r="E193" s="25">
        <v>32</v>
      </c>
      <c r="F193" s="25" t="s">
        <v>87</v>
      </c>
      <c r="G193" s="25">
        <v>440225</v>
      </c>
      <c r="H193" s="24"/>
    </row>
    <row r="194" spans="1:8" s="23" customFormat="1" x14ac:dyDescent="0.25">
      <c r="A194" s="27">
        <f>RANK(B194,$B$4:$B$287)</f>
        <v>191</v>
      </c>
      <c r="B194" s="25">
        <v>964</v>
      </c>
      <c r="C194" s="26">
        <v>3162.7295672</v>
      </c>
      <c r="D194" s="25" t="s">
        <v>172</v>
      </c>
      <c r="E194" s="25">
        <v>32</v>
      </c>
      <c r="F194" s="25" t="s">
        <v>87</v>
      </c>
      <c r="G194" s="25">
        <v>472253</v>
      </c>
      <c r="H194" s="24"/>
    </row>
    <row r="195" spans="1:8" s="23" customFormat="1" x14ac:dyDescent="0.25">
      <c r="A195" s="27">
        <f>RANK(B195,$B$4:$B$287)</f>
        <v>192</v>
      </c>
      <c r="B195" s="25">
        <v>963</v>
      </c>
      <c r="C195" s="26">
        <v>3159.4487273999998</v>
      </c>
      <c r="D195" s="25" t="s">
        <v>171</v>
      </c>
      <c r="E195" s="25">
        <v>43</v>
      </c>
      <c r="F195" s="25" t="s">
        <v>79</v>
      </c>
      <c r="G195" s="25">
        <v>916758</v>
      </c>
      <c r="H195" s="24"/>
    </row>
    <row r="196" spans="1:8" s="23" customFormat="1" x14ac:dyDescent="0.25">
      <c r="A196" s="27">
        <f>RANK(B196,$B$4:$B$287)</f>
        <v>192</v>
      </c>
      <c r="B196" s="25">
        <v>963</v>
      </c>
      <c r="C196" s="26">
        <v>3159.4487273999998</v>
      </c>
      <c r="D196" s="25" t="s">
        <v>170</v>
      </c>
      <c r="E196" s="25">
        <v>40</v>
      </c>
      <c r="F196" s="25" t="s">
        <v>143</v>
      </c>
      <c r="G196" s="25">
        <v>939879</v>
      </c>
      <c r="H196" s="24"/>
    </row>
    <row r="197" spans="1:8" s="23" customFormat="1" x14ac:dyDescent="0.25">
      <c r="A197" s="27">
        <f>RANK(B197,$B$4:$B$287)</f>
        <v>194</v>
      </c>
      <c r="B197" s="25">
        <v>962</v>
      </c>
      <c r="C197" s="26">
        <v>3156.1678876000001</v>
      </c>
      <c r="D197" s="25" t="s">
        <v>169</v>
      </c>
      <c r="E197" s="25">
        <v>25</v>
      </c>
      <c r="F197" s="25" t="s">
        <v>87</v>
      </c>
      <c r="G197" s="25">
        <v>959504</v>
      </c>
      <c r="H197" s="24"/>
    </row>
    <row r="198" spans="1:8" s="23" customFormat="1" x14ac:dyDescent="0.25">
      <c r="A198" s="27">
        <f>RANK(B198,$B$4:$B$287)</f>
        <v>195</v>
      </c>
      <c r="B198" s="25">
        <v>961</v>
      </c>
      <c r="C198" s="26">
        <v>3152.8870477999999</v>
      </c>
      <c r="D198" s="25" t="s">
        <v>168</v>
      </c>
      <c r="E198" s="25">
        <v>16</v>
      </c>
      <c r="F198" s="25" t="s">
        <v>109</v>
      </c>
      <c r="G198" s="25">
        <v>585299</v>
      </c>
      <c r="H198" s="24"/>
    </row>
    <row r="199" spans="1:8" s="23" customFormat="1" x14ac:dyDescent="0.25">
      <c r="A199" s="27">
        <f>RANK(B199,$B$4:$B$287)</f>
        <v>196</v>
      </c>
      <c r="B199" s="25">
        <v>960</v>
      </c>
      <c r="C199" s="26">
        <v>3149.6062079999997</v>
      </c>
      <c r="D199" s="25" t="s">
        <v>167</v>
      </c>
      <c r="E199" s="25">
        <v>50</v>
      </c>
      <c r="F199" s="25" t="s">
        <v>79</v>
      </c>
      <c r="G199" s="25">
        <v>149405</v>
      </c>
      <c r="H199" s="24"/>
    </row>
    <row r="200" spans="1:8" s="23" customFormat="1" x14ac:dyDescent="0.25">
      <c r="A200" s="27">
        <f>RANK(B200,$B$4:$B$287)</f>
        <v>196</v>
      </c>
      <c r="B200" s="25">
        <v>960</v>
      </c>
      <c r="C200" s="26">
        <v>3149.6062079999997</v>
      </c>
      <c r="D200" s="25" t="s">
        <v>166</v>
      </c>
      <c r="E200" s="25">
        <v>51</v>
      </c>
      <c r="F200" s="25" t="s">
        <v>79</v>
      </c>
      <c r="G200" s="25">
        <v>483449</v>
      </c>
      <c r="H200" s="24"/>
    </row>
    <row r="201" spans="1:8" s="23" customFormat="1" x14ac:dyDescent="0.25">
      <c r="A201" s="27">
        <f>RANK(B201,$B$4:$B$287)</f>
        <v>198</v>
      </c>
      <c r="B201" s="25">
        <v>959</v>
      </c>
      <c r="C201" s="26">
        <v>3146.3253682</v>
      </c>
      <c r="D201" s="25" t="s">
        <v>165</v>
      </c>
      <c r="E201" s="25">
        <v>50</v>
      </c>
      <c r="F201" s="25" t="s">
        <v>79</v>
      </c>
      <c r="G201" s="25">
        <v>95498</v>
      </c>
      <c r="H201" s="24"/>
    </row>
    <row r="202" spans="1:8" s="23" customFormat="1" x14ac:dyDescent="0.25">
      <c r="A202" s="27">
        <f>RANK(B202,$B$4:$B$287)</f>
        <v>198</v>
      </c>
      <c r="B202" s="25">
        <v>959</v>
      </c>
      <c r="C202" s="26">
        <v>3146.3253682</v>
      </c>
      <c r="D202" s="25" t="s">
        <v>164</v>
      </c>
      <c r="E202" s="25">
        <v>51</v>
      </c>
      <c r="F202" s="25" t="s">
        <v>79</v>
      </c>
      <c r="G202" s="25">
        <v>431322</v>
      </c>
      <c r="H202" s="24"/>
    </row>
    <row r="203" spans="1:8" s="23" customFormat="1" x14ac:dyDescent="0.25">
      <c r="A203" s="27">
        <f>RANK(B203,$B$4:$B$287)</f>
        <v>200</v>
      </c>
      <c r="B203" s="25">
        <v>958</v>
      </c>
      <c r="C203" s="26">
        <v>3143.0445283999998</v>
      </c>
      <c r="D203" s="25" t="s">
        <v>163</v>
      </c>
      <c r="E203" s="25">
        <v>32</v>
      </c>
      <c r="F203" s="25" t="s">
        <v>87</v>
      </c>
      <c r="G203" s="25">
        <v>461252</v>
      </c>
      <c r="H203" s="24"/>
    </row>
    <row r="204" spans="1:8" s="23" customFormat="1" x14ac:dyDescent="0.25">
      <c r="A204" s="27">
        <f>RANK(B204,$B$4:$B$287)</f>
        <v>200</v>
      </c>
      <c r="B204" s="25">
        <v>958</v>
      </c>
      <c r="C204" s="26">
        <v>3143.0445283999998</v>
      </c>
      <c r="D204" s="25" t="s">
        <v>162</v>
      </c>
      <c r="E204" s="25">
        <v>41</v>
      </c>
      <c r="F204" s="25" t="s">
        <v>79</v>
      </c>
      <c r="G204" s="25">
        <v>179535</v>
      </c>
      <c r="H204" s="24"/>
    </row>
    <row r="205" spans="1:8" s="23" customFormat="1" x14ac:dyDescent="0.25">
      <c r="A205" s="27">
        <f>RANK(B205,$B$4:$B$287)</f>
        <v>200</v>
      </c>
      <c r="B205" s="25">
        <v>958</v>
      </c>
      <c r="C205" s="26">
        <v>3143.0445283999998</v>
      </c>
      <c r="D205" s="25" t="s">
        <v>161</v>
      </c>
      <c r="E205" s="25">
        <v>44</v>
      </c>
      <c r="F205" s="25" t="s">
        <v>85</v>
      </c>
      <c r="G205" s="25">
        <v>210800</v>
      </c>
      <c r="H205" s="24"/>
    </row>
    <row r="206" spans="1:8" s="23" customFormat="1" x14ac:dyDescent="0.25">
      <c r="A206" s="27">
        <f>RANK(B206,$B$4:$B$287)</f>
        <v>203</v>
      </c>
      <c r="B206" s="25">
        <v>957</v>
      </c>
      <c r="C206" s="26">
        <v>3139.7636886</v>
      </c>
      <c r="D206" s="25" t="s">
        <v>160</v>
      </c>
      <c r="E206" s="25">
        <v>34</v>
      </c>
      <c r="F206" s="25" t="s">
        <v>77</v>
      </c>
      <c r="G206" s="25">
        <v>146125</v>
      </c>
      <c r="H206" s="24"/>
    </row>
    <row r="207" spans="1:8" s="23" customFormat="1" x14ac:dyDescent="0.25">
      <c r="A207" s="27">
        <f>RANK(B207,$B$4:$B$287)</f>
        <v>203</v>
      </c>
      <c r="B207" s="25">
        <v>957</v>
      </c>
      <c r="C207" s="26">
        <v>3139.7636886</v>
      </c>
      <c r="D207" s="25" t="s">
        <v>159</v>
      </c>
      <c r="E207" s="25">
        <v>44</v>
      </c>
      <c r="F207" s="25" t="s">
        <v>85</v>
      </c>
      <c r="G207" s="25">
        <v>214788</v>
      </c>
      <c r="H207" s="24"/>
    </row>
    <row r="208" spans="1:8" s="23" customFormat="1" x14ac:dyDescent="0.25">
      <c r="A208" s="27">
        <f>RANK(B208,$B$4:$B$287)</f>
        <v>205</v>
      </c>
      <c r="B208" s="25">
        <v>956</v>
      </c>
      <c r="C208" s="26">
        <v>3136.4828487999998</v>
      </c>
      <c r="D208" s="25" t="s">
        <v>158</v>
      </c>
      <c r="E208" s="25"/>
      <c r="F208" s="25"/>
      <c r="G208" s="25">
        <v>191526</v>
      </c>
      <c r="H208" s="24"/>
    </row>
    <row r="209" spans="1:8" s="23" customFormat="1" x14ac:dyDescent="0.25">
      <c r="A209" s="27">
        <f>RANK(B209,$B$4:$B$287)</f>
        <v>205</v>
      </c>
      <c r="B209" s="25">
        <v>956</v>
      </c>
      <c r="C209" s="26">
        <v>3136.4828487999998</v>
      </c>
      <c r="D209" s="25" t="s">
        <v>157</v>
      </c>
      <c r="E209" s="25">
        <v>33</v>
      </c>
      <c r="F209" s="25" t="s">
        <v>77</v>
      </c>
      <c r="G209" s="25">
        <v>18148</v>
      </c>
      <c r="H209" s="24"/>
    </row>
    <row r="210" spans="1:8" s="23" customFormat="1" x14ac:dyDescent="0.25">
      <c r="A210" s="27">
        <f>RANK(B210,$B$4:$B$287)</f>
        <v>205</v>
      </c>
      <c r="B210" s="25">
        <v>956</v>
      </c>
      <c r="C210" s="26">
        <v>3136.4828487999998</v>
      </c>
      <c r="D210" s="25" t="s">
        <v>152</v>
      </c>
      <c r="E210" s="25">
        <v>40</v>
      </c>
      <c r="F210" s="25" t="s">
        <v>143</v>
      </c>
      <c r="G210" s="25">
        <v>903880</v>
      </c>
      <c r="H210" s="24"/>
    </row>
    <row r="211" spans="1:8" s="23" customFormat="1" x14ac:dyDescent="0.25">
      <c r="A211" s="27">
        <f>RANK(B211,$B$4:$B$287)</f>
        <v>208</v>
      </c>
      <c r="B211" s="25">
        <v>955</v>
      </c>
      <c r="C211" s="26">
        <v>3133.2020090000001</v>
      </c>
      <c r="D211" s="25" t="s">
        <v>156</v>
      </c>
      <c r="E211" s="25">
        <v>42</v>
      </c>
      <c r="F211" s="25" t="s">
        <v>79</v>
      </c>
      <c r="G211" s="25">
        <v>444674</v>
      </c>
      <c r="H211" s="24"/>
    </row>
    <row r="212" spans="1:8" s="23" customFormat="1" x14ac:dyDescent="0.25">
      <c r="A212" s="27">
        <f>RANK(B212,$B$4:$B$287)</f>
        <v>209</v>
      </c>
      <c r="B212" s="25">
        <v>954</v>
      </c>
      <c r="C212" s="26">
        <v>3129.9211691999999</v>
      </c>
      <c r="D212" s="25" t="s">
        <v>155</v>
      </c>
      <c r="E212" s="25">
        <v>20</v>
      </c>
      <c r="F212" s="25" t="s">
        <v>77</v>
      </c>
      <c r="G212" s="25">
        <v>303793</v>
      </c>
      <c r="H212" s="24"/>
    </row>
    <row r="213" spans="1:8" s="23" customFormat="1" x14ac:dyDescent="0.25">
      <c r="A213" s="27">
        <f>RANK(B213,$B$4:$B$287)</f>
        <v>209</v>
      </c>
      <c r="B213" s="25">
        <v>954</v>
      </c>
      <c r="C213" s="26">
        <v>3129.9211691999999</v>
      </c>
      <c r="D213" s="25" t="s">
        <v>107</v>
      </c>
      <c r="E213" s="25">
        <v>20</v>
      </c>
      <c r="F213" s="25" t="s">
        <v>77</v>
      </c>
      <c r="G213" s="25">
        <v>219724</v>
      </c>
      <c r="H213" s="24"/>
    </row>
    <row r="214" spans="1:8" s="23" customFormat="1" x14ac:dyDescent="0.25">
      <c r="A214" s="27">
        <f>RANK(B214,$B$4:$B$287)</f>
        <v>211</v>
      </c>
      <c r="B214" s="25">
        <v>953</v>
      </c>
      <c r="C214" s="26">
        <v>3126.6403293999997</v>
      </c>
      <c r="D214" s="25" t="s">
        <v>154</v>
      </c>
      <c r="E214" s="25">
        <v>41</v>
      </c>
      <c r="F214" s="25" t="s">
        <v>79</v>
      </c>
      <c r="G214" s="25">
        <v>161584</v>
      </c>
      <c r="H214" s="24"/>
    </row>
    <row r="215" spans="1:8" s="23" customFormat="1" x14ac:dyDescent="0.25">
      <c r="A215" s="27">
        <f>RANK(B215,$B$4:$B$287)</f>
        <v>211</v>
      </c>
      <c r="B215" s="25">
        <v>953</v>
      </c>
      <c r="C215" s="26">
        <v>3126.6403293999997</v>
      </c>
      <c r="D215" s="25" t="s">
        <v>153</v>
      </c>
      <c r="E215" s="25">
        <v>50</v>
      </c>
      <c r="F215" s="25" t="s">
        <v>79</v>
      </c>
      <c r="G215" s="25">
        <v>373412</v>
      </c>
      <c r="H215" s="24"/>
    </row>
    <row r="216" spans="1:8" s="23" customFormat="1" x14ac:dyDescent="0.25">
      <c r="A216" s="27">
        <f>RANK(B216,$B$4:$B$287)</f>
        <v>211</v>
      </c>
      <c r="B216" s="25">
        <v>953</v>
      </c>
      <c r="C216" s="26">
        <v>3126.6403293999997</v>
      </c>
      <c r="D216" s="25" t="s">
        <v>152</v>
      </c>
      <c r="E216" s="25">
        <v>33</v>
      </c>
      <c r="F216" s="25" t="s">
        <v>143</v>
      </c>
      <c r="G216" s="25">
        <v>933958</v>
      </c>
      <c r="H216" s="24"/>
    </row>
    <row r="217" spans="1:8" s="23" customFormat="1" x14ac:dyDescent="0.25">
      <c r="A217" s="27">
        <f>RANK(B217,$B$4:$B$287)</f>
        <v>214</v>
      </c>
      <c r="B217" s="25">
        <v>951</v>
      </c>
      <c r="C217" s="26">
        <v>3120.0786497999998</v>
      </c>
      <c r="D217" s="25" t="s">
        <v>151</v>
      </c>
      <c r="E217" s="25">
        <v>42</v>
      </c>
      <c r="F217" s="25" t="s">
        <v>79</v>
      </c>
      <c r="G217" s="25">
        <v>716879</v>
      </c>
      <c r="H217" s="24"/>
    </row>
    <row r="218" spans="1:8" s="23" customFormat="1" x14ac:dyDescent="0.25">
      <c r="A218" s="27">
        <f>RANK(B218,$B$4:$B$287)</f>
        <v>215</v>
      </c>
      <c r="B218" s="25">
        <v>949</v>
      </c>
      <c r="C218" s="26">
        <v>3113.5169701999998</v>
      </c>
      <c r="D218" s="25" t="s">
        <v>150</v>
      </c>
      <c r="E218" s="25">
        <v>20</v>
      </c>
      <c r="F218" s="25" t="s">
        <v>77</v>
      </c>
      <c r="G218" s="25">
        <v>221696</v>
      </c>
      <c r="H218" s="24"/>
    </row>
    <row r="219" spans="1:8" s="23" customFormat="1" x14ac:dyDescent="0.25">
      <c r="A219" s="27">
        <f>RANK(B219,$B$4:$B$287)</f>
        <v>216</v>
      </c>
      <c r="B219" s="25">
        <v>948</v>
      </c>
      <c r="C219" s="26">
        <v>3110.2361304000001</v>
      </c>
      <c r="D219" s="25" t="s">
        <v>149</v>
      </c>
      <c r="E219" s="25">
        <v>56</v>
      </c>
      <c r="F219" s="25" t="s">
        <v>79</v>
      </c>
      <c r="G219" s="25">
        <v>204187</v>
      </c>
      <c r="H219" s="24"/>
    </row>
    <row r="220" spans="1:8" s="23" customFormat="1" x14ac:dyDescent="0.25">
      <c r="A220" s="27">
        <f>RANK(B220,$B$4:$B$287)</f>
        <v>216</v>
      </c>
      <c r="B220" s="25">
        <v>948</v>
      </c>
      <c r="C220" s="26">
        <v>3110.2361304000001</v>
      </c>
      <c r="D220" s="25" t="s">
        <v>148</v>
      </c>
      <c r="E220" s="25">
        <v>32</v>
      </c>
      <c r="F220" s="25" t="s">
        <v>87</v>
      </c>
      <c r="G220" s="25">
        <v>450210</v>
      </c>
      <c r="H220" s="24"/>
    </row>
    <row r="221" spans="1:8" s="23" customFormat="1" x14ac:dyDescent="0.25">
      <c r="A221" s="27">
        <f>RANK(B221,$B$4:$B$287)</f>
        <v>218</v>
      </c>
      <c r="B221" s="25">
        <v>947</v>
      </c>
      <c r="C221" s="26">
        <v>3106.9552905999999</v>
      </c>
      <c r="D221" s="25" t="s">
        <v>147</v>
      </c>
      <c r="E221" s="25">
        <v>33</v>
      </c>
      <c r="F221" s="25" t="s">
        <v>77</v>
      </c>
      <c r="G221" s="25">
        <v>88078</v>
      </c>
      <c r="H221" s="24"/>
    </row>
    <row r="222" spans="1:8" s="23" customFormat="1" x14ac:dyDescent="0.25">
      <c r="A222" s="27">
        <f>RANK(B222,$B$4:$B$287)</f>
        <v>218</v>
      </c>
      <c r="B222" s="25">
        <v>947</v>
      </c>
      <c r="C222" s="26">
        <v>3106.9552905999999</v>
      </c>
      <c r="D222" s="25" t="s">
        <v>146</v>
      </c>
      <c r="E222" s="25">
        <v>44</v>
      </c>
      <c r="F222" s="25" t="s">
        <v>85</v>
      </c>
      <c r="G222" s="25">
        <v>271736</v>
      </c>
      <c r="H222" s="24">
        <v>43178</v>
      </c>
    </row>
    <row r="223" spans="1:8" s="23" customFormat="1" x14ac:dyDescent="0.25">
      <c r="A223" s="27">
        <f>RANK(B223,$B$4:$B$287)</f>
        <v>220</v>
      </c>
      <c r="B223" s="25">
        <v>946</v>
      </c>
      <c r="C223" s="26">
        <v>3103.6744507999997</v>
      </c>
      <c r="D223" s="25" t="s">
        <v>145</v>
      </c>
      <c r="E223" s="25">
        <v>56</v>
      </c>
      <c r="F223" s="25" t="s">
        <v>79</v>
      </c>
      <c r="G223" s="25">
        <v>416196</v>
      </c>
      <c r="H223" s="24"/>
    </row>
    <row r="224" spans="1:8" s="23" customFormat="1" x14ac:dyDescent="0.25">
      <c r="A224" s="27">
        <f>RANK(B224,$B$4:$B$287)</f>
        <v>220</v>
      </c>
      <c r="B224" s="25">
        <v>946</v>
      </c>
      <c r="C224" s="26">
        <v>3103.6744507999997</v>
      </c>
      <c r="D224" s="25" t="s">
        <v>144</v>
      </c>
      <c r="E224" s="25">
        <v>43</v>
      </c>
      <c r="F224" s="25" t="s">
        <v>85</v>
      </c>
      <c r="G224" s="25">
        <v>51832</v>
      </c>
      <c r="H224" s="24"/>
    </row>
    <row r="225" spans="1:8" s="23" customFormat="1" x14ac:dyDescent="0.25">
      <c r="A225" s="27">
        <f>RANK(B225,$B$4:$B$287)</f>
        <v>220</v>
      </c>
      <c r="B225" s="25">
        <v>946</v>
      </c>
      <c r="C225" s="26">
        <v>3103.6744507999997</v>
      </c>
      <c r="D225" s="25" t="s">
        <v>118</v>
      </c>
      <c r="E225" s="25">
        <v>33</v>
      </c>
      <c r="F225" s="25" t="s">
        <v>143</v>
      </c>
      <c r="G225" s="25">
        <v>849989</v>
      </c>
      <c r="H225" s="24"/>
    </row>
    <row r="226" spans="1:8" s="23" customFormat="1" x14ac:dyDescent="0.25">
      <c r="A226" s="27">
        <f>RANK(B226,$B$4:$B$287)</f>
        <v>223</v>
      </c>
      <c r="B226" s="25">
        <v>945</v>
      </c>
      <c r="C226" s="26">
        <v>3100.393611</v>
      </c>
      <c r="D226" s="25" t="s">
        <v>142</v>
      </c>
      <c r="E226" s="25">
        <v>25</v>
      </c>
      <c r="F226" s="25" t="s">
        <v>77</v>
      </c>
      <c r="G226" s="25">
        <v>49412</v>
      </c>
      <c r="H226" s="24"/>
    </row>
    <row r="227" spans="1:8" s="23" customFormat="1" x14ac:dyDescent="0.25">
      <c r="A227" s="27">
        <f>RANK(B227,$B$4:$B$287)</f>
        <v>223</v>
      </c>
      <c r="B227" s="25">
        <v>945</v>
      </c>
      <c r="C227" s="26">
        <v>3100.393611</v>
      </c>
      <c r="D227" s="25" t="s">
        <v>135</v>
      </c>
      <c r="E227" s="25">
        <v>35</v>
      </c>
      <c r="F227" s="25" t="s">
        <v>77</v>
      </c>
      <c r="G227" s="25">
        <v>635024</v>
      </c>
      <c r="H227" s="24"/>
    </row>
    <row r="228" spans="1:8" s="23" customFormat="1" x14ac:dyDescent="0.25">
      <c r="A228" s="27">
        <f>RANK(B228,$B$4:$B$287)</f>
        <v>223</v>
      </c>
      <c r="B228" s="25">
        <v>945</v>
      </c>
      <c r="C228" s="26">
        <v>3100.393611</v>
      </c>
      <c r="D228" s="25" t="s">
        <v>141</v>
      </c>
      <c r="E228" s="25">
        <v>33</v>
      </c>
      <c r="F228" s="25" t="s">
        <v>87</v>
      </c>
      <c r="G228" s="25">
        <v>946113</v>
      </c>
      <c r="H228" s="24"/>
    </row>
    <row r="229" spans="1:8" s="23" customFormat="1" x14ac:dyDescent="0.25">
      <c r="A229" s="27">
        <f>RANK(B229,$B$4:$B$287)</f>
        <v>223</v>
      </c>
      <c r="B229" s="25">
        <v>945</v>
      </c>
      <c r="C229" s="26">
        <v>3100.393611</v>
      </c>
      <c r="D229" s="25" t="s">
        <v>140</v>
      </c>
      <c r="E229" s="25">
        <v>50</v>
      </c>
      <c r="F229" s="25" t="s">
        <v>79</v>
      </c>
      <c r="G229" s="25">
        <v>257460</v>
      </c>
      <c r="H229" s="24"/>
    </row>
    <row r="230" spans="1:8" s="23" customFormat="1" x14ac:dyDescent="0.25">
      <c r="A230" s="27">
        <f>RANK(B230,$B$4:$B$287)</f>
        <v>227</v>
      </c>
      <c r="B230" s="25">
        <v>944</v>
      </c>
      <c r="C230" s="26">
        <v>3097.1127711999998</v>
      </c>
      <c r="D230" s="25" t="s">
        <v>139</v>
      </c>
      <c r="E230" s="25">
        <v>43</v>
      </c>
      <c r="F230" s="25" t="s">
        <v>85</v>
      </c>
      <c r="G230" s="25">
        <v>79799</v>
      </c>
      <c r="H230" s="24"/>
    </row>
    <row r="231" spans="1:8" s="23" customFormat="1" x14ac:dyDescent="0.25">
      <c r="A231" s="27">
        <f>RANK(B231,$B$4:$B$287)</f>
        <v>227</v>
      </c>
      <c r="B231" s="25">
        <v>944</v>
      </c>
      <c r="C231" s="26">
        <v>3097.1127711999998</v>
      </c>
      <c r="D231" s="25" t="s">
        <v>138</v>
      </c>
      <c r="E231" s="25">
        <v>32</v>
      </c>
      <c r="F231" s="25" t="s">
        <v>87</v>
      </c>
      <c r="G231" s="25">
        <v>457205</v>
      </c>
      <c r="H231" s="24"/>
    </row>
    <row r="232" spans="1:8" s="23" customFormat="1" x14ac:dyDescent="0.25">
      <c r="A232" s="27">
        <f>RANK(B232,$B$4:$B$287)</f>
        <v>229</v>
      </c>
      <c r="B232" s="25">
        <v>943</v>
      </c>
      <c r="C232" s="26">
        <v>3093.8319314</v>
      </c>
      <c r="D232" s="25" t="s">
        <v>137</v>
      </c>
      <c r="E232" s="25">
        <v>56</v>
      </c>
      <c r="F232" s="25" t="s">
        <v>79</v>
      </c>
      <c r="G232" s="25">
        <v>295124</v>
      </c>
      <c r="H232" s="24"/>
    </row>
    <row r="233" spans="1:8" s="23" customFormat="1" x14ac:dyDescent="0.25">
      <c r="A233" s="27">
        <f>RANK(B233,$B$4:$B$287)</f>
        <v>229</v>
      </c>
      <c r="B233" s="25">
        <v>943</v>
      </c>
      <c r="C233" s="26">
        <v>3093.8319314</v>
      </c>
      <c r="D233" s="25" t="s">
        <v>136</v>
      </c>
      <c r="E233" s="25">
        <v>41</v>
      </c>
      <c r="F233" s="25" t="s">
        <v>79</v>
      </c>
      <c r="G233" s="25">
        <v>222677</v>
      </c>
      <c r="H233" s="24"/>
    </row>
    <row r="234" spans="1:8" s="23" customFormat="1" x14ac:dyDescent="0.25">
      <c r="A234" s="27">
        <f>RANK(B234,$B$4:$B$287)</f>
        <v>231</v>
      </c>
      <c r="B234" s="25">
        <v>941</v>
      </c>
      <c r="C234" s="26">
        <v>3087.2702518000001</v>
      </c>
      <c r="D234" s="25" t="s">
        <v>135</v>
      </c>
      <c r="E234" s="25">
        <v>42</v>
      </c>
      <c r="F234" s="25" t="s">
        <v>79</v>
      </c>
      <c r="G234" s="25">
        <v>418661</v>
      </c>
      <c r="H234" s="24"/>
    </row>
    <row r="235" spans="1:8" s="23" customFormat="1" x14ac:dyDescent="0.25">
      <c r="A235" s="27">
        <f>RANK(B235,$B$4:$B$287)</f>
        <v>231</v>
      </c>
      <c r="B235" s="25">
        <v>941</v>
      </c>
      <c r="C235" s="26">
        <v>3087.2702518000001</v>
      </c>
      <c r="D235" s="25" t="s">
        <v>134</v>
      </c>
      <c r="E235" s="25">
        <v>42</v>
      </c>
      <c r="F235" s="25" t="s">
        <v>79</v>
      </c>
      <c r="G235" s="25">
        <v>677822</v>
      </c>
      <c r="H235" s="24"/>
    </row>
    <row r="236" spans="1:8" s="23" customFormat="1" x14ac:dyDescent="0.25">
      <c r="A236" s="27">
        <f>RANK(B236,$B$4:$B$287)</f>
        <v>233</v>
      </c>
      <c r="B236" s="25">
        <v>940</v>
      </c>
      <c r="C236" s="26">
        <v>3083.9894119999999</v>
      </c>
      <c r="D236" s="25" t="s">
        <v>133</v>
      </c>
      <c r="E236" s="25">
        <v>50</v>
      </c>
      <c r="F236" s="25" t="s">
        <v>79</v>
      </c>
      <c r="G236" s="25">
        <v>394186</v>
      </c>
      <c r="H236" s="24"/>
    </row>
    <row r="237" spans="1:8" s="23" customFormat="1" x14ac:dyDescent="0.25">
      <c r="A237" s="27">
        <f>RANK(B237,$B$4:$B$287)</f>
        <v>234</v>
      </c>
      <c r="B237" s="25">
        <v>939</v>
      </c>
      <c r="C237" s="26">
        <v>3080.7085721999997</v>
      </c>
      <c r="D237" s="25" t="s">
        <v>132</v>
      </c>
      <c r="E237" s="25">
        <v>33</v>
      </c>
      <c r="F237" s="25" t="s">
        <v>87</v>
      </c>
      <c r="G237" s="25">
        <v>869008</v>
      </c>
      <c r="H237" s="24"/>
    </row>
    <row r="238" spans="1:8" s="23" customFormat="1" x14ac:dyDescent="0.25">
      <c r="A238" s="27">
        <f>RANK(B238,$B$4:$B$287)</f>
        <v>234</v>
      </c>
      <c r="B238" s="25">
        <v>939</v>
      </c>
      <c r="C238" s="26">
        <v>3080.7085721999997</v>
      </c>
      <c r="D238" s="25" t="s">
        <v>131</v>
      </c>
      <c r="E238" s="25">
        <v>44</v>
      </c>
      <c r="F238" s="25" t="s">
        <v>85</v>
      </c>
      <c r="G238" s="25">
        <v>409869</v>
      </c>
      <c r="H238" s="24"/>
    </row>
    <row r="239" spans="1:8" s="23" customFormat="1" x14ac:dyDescent="0.25">
      <c r="A239" s="27">
        <f>RANK(B239,$B$4:$B$287)</f>
        <v>234</v>
      </c>
      <c r="B239" s="25">
        <v>939</v>
      </c>
      <c r="C239" s="26">
        <v>3080.7085721999997</v>
      </c>
      <c r="D239" s="25" t="s">
        <v>130</v>
      </c>
      <c r="E239" s="25">
        <v>41</v>
      </c>
      <c r="F239" s="25" t="s">
        <v>79</v>
      </c>
      <c r="G239" s="25">
        <v>122662</v>
      </c>
      <c r="H239" s="24"/>
    </row>
    <row r="240" spans="1:8" s="23" customFormat="1" x14ac:dyDescent="0.25">
      <c r="A240" s="27">
        <f>RANK(B240,$B$4:$B$287)</f>
        <v>237</v>
      </c>
      <c r="B240" s="25">
        <v>937</v>
      </c>
      <c r="C240" s="26">
        <v>3074.1468925999998</v>
      </c>
      <c r="D240" s="25" t="s">
        <v>129</v>
      </c>
      <c r="E240" s="25">
        <v>41</v>
      </c>
      <c r="F240" s="25" t="s">
        <v>79</v>
      </c>
      <c r="G240" s="25">
        <v>376696</v>
      </c>
      <c r="H240" s="24"/>
    </row>
    <row r="241" spans="1:8" s="23" customFormat="1" x14ac:dyDescent="0.25">
      <c r="A241" s="27">
        <f>RANK(B241,$B$4:$B$287)</f>
        <v>237</v>
      </c>
      <c r="B241" s="25">
        <v>937</v>
      </c>
      <c r="C241" s="26">
        <v>3074.1468925999998</v>
      </c>
      <c r="D241" s="25" t="s">
        <v>128</v>
      </c>
      <c r="E241" s="25">
        <v>50</v>
      </c>
      <c r="F241" s="25" t="s">
        <v>79</v>
      </c>
      <c r="G241" s="25">
        <v>53461</v>
      </c>
      <c r="H241" s="24"/>
    </row>
    <row r="242" spans="1:8" s="23" customFormat="1" x14ac:dyDescent="0.25">
      <c r="A242" s="27">
        <f>RANK(B242,$B$4:$B$287)</f>
        <v>237</v>
      </c>
      <c r="B242" s="25">
        <v>937</v>
      </c>
      <c r="C242" s="26">
        <v>3074.1468925999998</v>
      </c>
      <c r="D242" s="25" t="s">
        <v>127</v>
      </c>
      <c r="E242" s="25">
        <v>19</v>
      </c>
      <c r="F242" s="25" t="s">
        <v>77</v>
      </c>
      <c r="G242" s="25">
        <v>39727</v>
      </c>
      <c r="H242" s="24"/>
    </row>
    <row r="243" spans="1:8" s="23" customFormat="1" x14ac:dyDescent="0.25">
      <c r="A243" s="27">
        <f>RANK(B243,$B$4:$B$287)</f>
        <v>237</v>
      </c>
      <c r="B243" s="25">
        <v>937</v>
      </c>
      <c r="C243" s="26">
        <v>3074.1468925999998</v>
      </c>
      <c r="D243" s="25" t="s">
        <v>126</v>
      </c>
      <c r="E243" s="25">
        <v>34</v>
      </c>
      <c r="F243" s="25" t="s">
        <v>79</v>
      </c>
      <c r="G243" s="25">
        <v>222945</v>
      </c>
      <c r="H243" s="24"/>
    </row>
    <row r="244" spans="1:8" s="23" customFormat="1" x14ac:dyDescent="0.25">
      <c r="A244" s="27">
        <f>RANK(B244,$B$4:$B$287)</f>
        <v>241</v>
      </c>
      <c r="B244" s="25">
        <v>936</v>
      </c>
      <c r="C244" s="26">
        <v>3070.8660528</v>
      </c>
      <c r="D244" s="25" t="s">
        <v>125</v>
      </c>
      <c r="E244" s="25">
        <v>42</v>
      </c>
      <c r="F244" s="25" t="s">
        <v>79</v>
      </c>
      <c r="G244" s="25">
        <v>661776</v>
      </c>
      <c r="H244" s="24"/>
    </row>
    <row r="245" spans="1:8" s="23" customFormat="1" x14ac:dyDescent="0.25">
      <c r="A245" s="27">
        <f>RANK(B245,$B$4:$B$287)</f>
        <v>242</v>
      </c>
      <c r="B245" s="25">
        <v>934</v>
      </c>
      <c r="C245" s="26">
        <v>3064.3043731999996</v>
      </c>
      <c r="D245" s="25" t="s">
        <v>124</v>
      </c>
      <c r="E245" s="25">
        <v>32</v>
      </c>
      <c r="F245" s="25" t="s">
        <v>87</v>
      </c>
      <c r="G245" s="25">
        <v>465253</v>
      </c>
      <c r="H245" s="24"/>
    </row>
    <row r="246" spans="1:8" s="23" customFormat="1" x14ac:dyDescent="0.25">
      <c r="A246" s="27">
        <f>RANK(B246,$B$4:$B$287)</f>
        <v>242</v>
      </c>
      <c r="B246" s="25">
        <v>934</v>
      </c>
      <c r="C246" s="26">
        <v>3064.3043731999996</v>
      </c>
      <c r="D246" s="25" t="s">
        <v>123</v>
      </c>
      <c r="E246" s="25">
        <v>20</v>
      </c>
      <c r="F246" s="25" t="s">
        <v>77</v>
      </c>
      <c r="G246" s="25">
        <v>184733</v>
      </c>
      <c r="H246" s="24"/>
    </row>
    <row r="247" spans="1:8" s="23" customFormat="1" x14ac:dyDescent="0.25">
      <c r="A247" s="27">
        <f>RANK(B247,$B$4:$B$287)</f>
        <v>244</v>
      </c>
      <c r="B247" s="25">
        <v>933</v>
      </c>
      <c r="C247" s="26">
        <v>3061.0235333999999</v>
      </c>
      <c r="D247" s="25" t="s">
        <v>122</v>
      </c>
      <c r="E247" s="25">
        <v>50</v>
      </c>
      <c r="F247" s="25" t="s">
        <v>79</v>
      </c>
      <c r="G247" s="25">
        <v>367179</v>
      </c>
      <c r="H247" s="24"/>
    </row>
    <row r="248" spans="1:8" s="23" customFormat="1" x14ac:dyDescent="0.25">
      <c r="A248" s="27">
        <f>RANK(B248,$B$4:$B$287)</f>
        <v>244</v>
      </c>
      <c r="B248" s="25">
        <v>933</v>
      </c>
      <c r="C248" s="26">
        <v>3061.0235333999999</v>
      </c>
      <c r="D248" s="25" t="s">
        <v>121</v>
      </c>
      <c r="E248" s="25">
        <v>20</v>
      </c>
      <c r="F248" s="25" t="s">
        <v>77</v>
      </c>
      <c r="G248" s="25">
        <v>147621</v>
      </c>
      <c r="H248" s="24"/>
    </row>
    <row r="249" spans="1:8" s="23" customFormat="1" x14ac:dyDescent="0.25">
      <c r="A249" s="27">
        <f>RANK(B249,$B$4:$B$287)</f>
        <v>244</v>
      </c>
      <c r="B249" s="25">
        <v>933</v>
      </c>
      <c r="C249" s="26">
        <v>3061.0235333999999</v>
      </c>
      <c r="D249" s="25" t="s">
        <v>120</v>
      </c>
      <c r="E249" s="25">
        <v>25</v>
      </c>
      <c r="F249" s="25" t="s">
        <v>87</v>
      </c>
      <c r="G249" s="25">
        <v>924498</v>
      </c>
      <c r="H249" s="24"/>
    </row>
    <row r="250" spans="1:8" s="23" customFormat="1" x14ac:dyDescent="0.25">
      <c r="A250" s="27">
        <f>RANK(B250,$B$4:$B$287)</f>
        <v>244</v>
      </c>
      <c r="B250" s="25">
        <v>933</v>
      </c>
      <c r="C250" s="26">
        <v>3061.0235333999999</v>
      </c>
      <c r="D250" s="25" t="s">
        <v>119</v>
      </c>
      <c r="E250" s="25">
        <v>43</v>
      </c>
      <c r="F250" s="25" t="s">
        <v>85</v>
      </c>
      <c r="G250" s="25">
        <v>135773</v>
      </c>
      <c r="H250" s="24"/>
    </row>
    <row r="251" spans="1:8" s="23" customFormat="1" x14ac:dyDescent="0.25">
      <c r="A251" s="27">
        <f>RANK(B251,$B$4:$B$287)</f>
        <v>248</v>
      </c>
      <c r="B251" s="25">
        <v>932</v>
      </c>
      <c r="C251" s="26">
        <v>3057.7426935999997</v>
      </c>
      <c r="D251" s="25" t="s">
        <v>118</v>
      </c>
      <c r="E251" s="25">
        <v>51</v>
      </c>
      <c r="F251" s="25" t="s">
        <v>79</v>
      </c>
      <c r="G251" s="25">
        <v>498499</v>
      </c>
      <c r="H251" s="24"/>
    </row>
    <row r="252" spans="1:8" s="23" customFormat="1" x14ac:dyDescent="0.25">
      <c r="A252" s="27">
        <f>RANK(B252,$B$4:$B$287)</f>
        <v>249</v>
      </c>
      <c r="B252" s="25">
        <v>931</v>
      </c>
      <c r="C252" s="26">
        <v>3054.4618538</v>
      </c>
      <c r="D252" s="25" t="s">
        <v>117</v>
      </c>
      <c r="E252" s="25">
        <v>43</v>
      </c>
      <c r="F252" s="25" t="s">
        <v>85</v>
      </c>
      <c r="G252" s="25">
        <v>58970</v>
      </c>
      <c r="H252" s="24"/>
    </row>
    <row r="253" spans="1:8" s="23" customFormat="1" x14ac:dyDescent="0.25">
      <c r="A253" s="27">
        <f>RANK(B253,$B$4:$B$287)</f>
        <v>249</v>
      </c>
      <c r="B253" s="25">
        <v>931</v>
      </c>
      <c r="C253" s="26">
        <v>3054.4618538</v>
      </c>
      <c r="D253" s="25" t="s">
        <v>116</v>
      </c>
      <c r="E253" s="25">
        <v>51</v>
      </c>
      <c r="F253" s="25" t="s">
        <v>79</v>
      </c>
      <c r="G253" s="25">
        <v>773309</v>
      </c>
      <c r="H253" s="24"/>
    </row>
    <row r="254" spans="1:8" s="23" customFormat="1" x14ac:dyDescent="0.25">
      <c r="A254" s="27">
        <f>RANK(B254,$B$4:$B$287)</f>
        <v>251</v>
      </c>
      <c r="B254" s="25">
        <v>930</v>
      </c>
      <c r="C254" s="26">
        <v>3051.1810139999998</v>
      </c>
      <c r="D254" s="25" t="s">
        <v>115</v>
      </c>
      <c r="E254" s="25">
        <v>35</v>
      </c>
      <c r="F254" s="25" t="s">
        <v>77</v>
      </c>
      <c r="G254" s="25">
        <v>681041</v>
      </c>
      <c r="H254" s="24"/>
    </row>
    <row r="255" spans="1:8" s="23" customFormat="1" x14ac:dyDescent="0.25">
      <c r="A255" s="27">
        <f>RANK(B255,$B$4:$B$287)</f>
        <v>252</v>
      </c>
      <c r="B255" s="25">
        <v>928</v>
      </c>
      <c r="C255" s="26">
        <v>3044.6193343999998</v>
      </c>
      <c r="D255" s="25" t="s">
        <v>114</v>
      </c>
      <c r="E255" s="25">
        <v>32</v>
      </c>
      <c r="F255" s="25" t="s">
        <v>87</v>
      </c>
      <c r="G255" s="25">
        <v>530217</v>
      </c>
      <c r="H255" s="24"/>
    </row>
    <row r="256" spans="1:8" s="23" customFormat="1" x14ac:dyDescent="0.25">
      <c r="A256" s="27">
        <f>RANK(B256,$B$4:$B$287)</f>
        <v>252</v>
      </c>
      <c r="B256" s="25">
        <v>928</v>
      </c>
      <c r="C256" s="26">
        <v>3044.6193343999998</v>
      </c>
      <c r="D256" s="25" t="s">
        <v>113</v>
      </c>
      <c r="E256" s="25">
        <v>44</v>
      </c>
      <c r="F256" s="25" t="s">
        <v>85</v>
      </c>
      <c r="G256" s="25">
        <v>241738</v>
      </c>
      <c r="H256" s="24"/>
    </row>
    <row r="257" spans="1:8" s="23" customFormat="1" x14ac:dyDescent="0.25">
      <c r="A257" s="27">
        <f>RANK(B257,$B$4:$B$287)</f>
        <v>252</v>
      </c>
      <c r="B257" s="25">
        <v>928</v>
      </c>
      <c r="C257" s="26">
        <v>3044.6193343999998</v>
      </c>
      <c r="D257" s="25" t="s">
        <v>112</v>
      </c>
      <c r="E257" s="25">
        <v>50</v>
      </c>
      <c r="F257" s="25" t="s">
        <v>79</v>
      </c>
      <c r="G257" s="25">
        <v>192449</v>
      </c>
      <c r="H257" s="24"/>
    </row>
    <row r="258" spans="1:8" s="23" customFormat="1" x14ac:dyDescent="0.25">
      <c r="A258" s="27">
        <f>RANK(B258,$B$4:$B$287)</f>
        <v>252</v>
      </c>
      <c r="B258" s="25">
        <v>928</v>
      </c>
      <c r="C258" s="26">
        <v>3044.6193343999998</v>
      </c>
      <c r="D258" s="25" t="s">
        <v>111</v>
      </c>
      <c r="E258" s="25">
        <v>25</v>
      </c>
      <c r="F258" s="25" t="s">
        <v>77</v>
      </c>
      <c r="G258" s="25">
        <v>101499</v>
      </c>
      <c r="H258" s="24"/>
    </row>
    <row r="259" spans="1:8" s="23" customFormat="1" x14ac:dyDescent="0.25">
      <c r="A259" s="27">
        <f>RANK(B259,$B$4:$B$287)</f>
        <v>256</v>
      </c>
      <c r="B259" s="25">
        <v>927</v>
      </c>
      <c r="C259" s="26">
        <v>3041.3384945999996</v>
      </c>
      <c r="D259" s="25" t="s">
        <v>110</v>
      </c>
      <c r="E259" s="25">
        <v>9</v>
      </c>
      <c r="F259" s="25" t="s">
        <v>109</v>
      </c>
      <c r="G259" s="25">
        <v>477501</v>
      </c>
      <c r="H259" s="24">
        <v>43217</v>
      </c>
    </row>
    <row r="260" spans="1:8" s="23" customFormat="1" x14ac:dyDescent="0.25">
      <c r="A260" s="27">
        <f>RANK(B260,$B$4:$B$287)</f>
        <v>256</v>
      </c>
      <c r="B260" s="25">
        <v>927</v>
      </c>
      <c r="C260" s="26">
        <v>3041.3384945999996</v>
      </c>
      <c r="D260" s="25" t="s">
        <v>108</v>
      </c>
      <c r="E260" s="25">
        <v>20</v>
      </c>
      <c r="F260" s="25" t="s">
        <v>77</v>
      </c>
      <c r="G260" s="25">
        <v>257842</v>
      </c>
      <c r="H260" s="24"/>
    </row>
    <row r="261" spans="1:8" s="23" customFormat="1" x14ac:dyDescent="0.25">
      <c r="A261" s="27">
        <f>RANK(B261,$B$4:$B$287)</f>
        <v>258</v>
      </c>
      <c r="B261" s="25">
        <v>926</v>
      </c>
      <c r="C261" s="26">
        <v>3038.0576547999999</v>
      </c>
      <c r="D261" s="25" t="s">
        <v>107</v>
      </c>
      <c r="E261" s="25">
        <v>25</v>
      </c>
      <c r="F261" s="25" t="s">
        <v>87</v>
      </c>
      <c r="G261" s="25">
        <v>964519</v>
      </c>
      <c r="H261" s="24"/>
    </row>
    <row r="262" spans="1:8" s="23" customFormat="1" x14ac:dyDescent="0.25">
      <c r="A262" s="27">
        <f>RANK(B262,$B$4:$B$287)</f>
        <v>258</v>
      </c>
      <c r="B262" s="25">
        <v>926</v>
      </c>
      <c r="C262" s="26">
        <v>3038.0576547999999</v>
      </c>
      <c r="D262" s="25" t="s">
        <v>106</v>
      </c>
      <c r="E262" s="25">
        <v>56</v>
      </c>
      <c r="F262" s="25" t="s">
        <v>79</v>
      </c>
      <c r="G262" s="25">
        <v>272067</v>
      </c>
      <c r="H262" s="24"/>
    </row>
    <row r="263" spans="1:8" s="23" customFormat="1" x14ac:dyDescent="0.25">
      <c r="A263" s="27">
        <f>RANK(B263,$B$4:$B$287)</f>
        <v>258</v>
      </c>
      <c r="B263" s="25">
        <v>926</v>
      </c>
      <c r="C263" s="26">
        <v>3038.0576547999999</v>
      </c>
      <c r="D263" s="25" t="s">
        <v>105</v>
      </c>
      <c r="E263" s="25">
        <v>35</v>
      </c>
      <c r="F263" s="25" t="s">
        <v>79</v>
      </c>
      <c r="G263" s="25">
        <v>561988</v>
      </c>
      <c r="H263" s="24"/>
    </row>
    <row r="264" spans="1:8" s="23" customFormat="1" x14ac:dyDescent="0.25">
      <c r="A264" s="27">
        <f>RANK(B264,$B$4:$B$287)</f>
        <v>258</v>
      </c>
      <c r="B264" s="25">
        <v>926</v>
      </c>
      <c r="C264" s="26">
        <v>3038.0576547999999</v>
      </c>
      <c r="D264" s="25" t="s">
        <v>104</v>
      </c>
      <c r="E264" s="25">
        <v>51</v>
      </c>
      <c r="F264" s="25" t="s">
        <v>79</v>
      </c>
      <c r="G264" s="25">
        <v>612439</v>
      </c>
      <c r="H264" s="24"/>
    </row>
    <row r="265" spans="1:8" s="23" customFormat="1" x14ac:dyDescent="0.25">
      <c r="A265" s="27">
        <f>RANK(B265,$B$4:$B$287)</f>
        <v>258</v>
      </c>
      <c r="B265" s="25">
        <v>926</v>
      </c>
      <c r="C265" s="26">
        <v>3038.0576547999999</v>
      </c>
      <c r="D265" s="25" t="s">
        <v>103</v>
      </c>
      <c r="E265" s="25">
        <v>20</v>
      </c>
      <c r="F265" s="25" t="s">
        <v>77</v>
      </c>
      <c r="G265" s="25">
        <v>281878</v>
      </c>
      <c r="H265" s="24"/>
    </row>
    <row r="266" spans="1:8" s="23" customFormat="1" x14ac:dyDescent="0.25">
      <c r="A266" s="27">
        <f>RANK(B266,$B$4:$B$287)</f>
        <v>263</v>
      </c>
      <c r="B266" s="25">
        <v>925</v>
      </c>
      <c r="C266" s="26">
        <v>3034.7768149999997</v>
      </c>
      <c r="D266" s="25" t="s">
        <v>102</v>
      </c>
      <c r="E266" s="25"/>
      <c r="F266" s="25"/>
      <c r="G266" s="25">
        <v>191548</v>
      </c>
      <c r="H266" s="24"/>
    </row>
    <row r="267" spans="1:8" s="23" customFormat="1" x14ac:dyDescent="0.25">
      <c r="A267" s="27">
        <f>RANK(B267,$B$4:$B$287)</f>
        <v>264</v>
      </c>
      <c r="B267" s="25">
        <v>924</v>
      </c>
      <c r="C267" s="26">
        <v>3031.4959752</v>
      </c>
      <c r="D267" s="25" t="s">
        <v>101</v>
      </c>
      <c r="E267" s="25">
        <v>42</v>
      </c>
      <c r="F267" s="25" t="s">
        <v>79</v>
      </c>
      <c r="G267" s="25">
        <v>488814</v>
      </c>
      <c r="H267" s="24"/>
    </row>
    <row r="268" spans="1:8" s="23" customFormat="1" x14ac:dyDescent="0.25">
      <c r="A268" s="27">
        <f>RANK(B268,$B$4:$B$287)</f>
        <v>264</v>
      </c>
      <c r="B268" s="25">
        <v>924</v>
      </c>
      <c r="C268" s="26">
        <v>3031.4959752</v>
      </c>
      <c r="D268" s="25" t="s">
        <v>100</v>
      </c>
      <c r="E268" s="25">
        <v>32</v>
      </c>
      <c r="F268" s="25" t="s">
        <v>87</v>
      </c>
      <c r="G268" s="25">
        <v>457195</v>
      </c>
      <c r="H268" s="24"/>
    </row>
    <row r="269" spans="1:8" s="23" customFormat="1" x14ac:dyDescent="0.25">
      <c r="A269" s="27">
        <f>RANK(B269,$B$4:$B$287)</f>
        <v>266</v>
      </c>
      <c r="B269" s="25">
        <v>923</v>
      </c>
      <c r="C269" s="26">
        <v>3028.2151353999998</v>
      </c>
      <c r="D269" s="25" t="s">
        <v>99</v>
      </c>
      <c r="E269" s="25">
        <v>20</v>
      </c>
      <c r="F269" s="25" t="s">
        <v>77</v>
      </c>
      <c r="G269" s="25">
        <v>241680</v>
      </c>
      <c r="H269" s="24"/>
    </row>
    <row r="270" spans="1:8" s="23" customFormat="1" x14ac:dyDescent="0.25">
      <c r="A270" s="27">
        <f>RANK(B270,$B$4:$B$287)</f>
        <v>266</v>
      </c>
      <c r="B270" s="25">
        <v>923</v>
      </c>
      <c r="C270" s="26">
        <v>3028.2151353999998</v>
      </c>
      <c r="D270" s="25" t="s">
        <v>98</v>
      </c>
      <c r="E270" s="25">
        <v>20</v>
      </c>
      <c r="F270" s="25" t="s">
        <v>77</v>
      </c>
      <c r="G270" s="25">
        <v>184697</v>
      </c>
      <c r="H270" s="24"/>
    </row>
    <row r="271" spans="1:8" s="23" customFormat="1" x14ac:dyDescent="0.25">
      <c r="A271" s="27">
        <f>RANK(B271,$B$4:$B$287)</f>
        <v>268</v>
      </c>
      <c r="B271" s="25">
        <v>922</v>
      </c>
      <c r="C271" s="26">
        <v>3024.9342956</v>
      </c>
      <c r="D271" s="25" t="s">
        <v>97</v>
      </c>
      <c r="E271" s="25"/>
      <c r="F271" s="25"/>
      <c r="G271" s="25">
        <v>859601</v>
      </c>
      <c r="H271" s="24"/>
    </row>
    <row r="272" spans="1:8" s="23" customFormat="1" x14ac:dyDescent="0.25">
      <c r="A272" s="27">
        <f>RANK(B272,$B$4:$B$287)</f>
        <v>269</v>
      </c>
      <c r="B272" s="25">
        <v>921</v>
      </c>
      <c r="C272" s="26">
        <v>3021.6534557999998</v>
      </c>
      <c r="D272" s="25" t="s">
        <v>96</v>
      </c>
      <c r="E272" s="25">
        <v>25</v>
      </c>
      <c r="F272" s="25" t="s">
        <v>77</v>
      </c>
      <c r="G272" s="25">
        <v>88230</v>
      </c>
      <c r="H272" s="24"/>
    </row>
    <row r="273" spans="1:8" s="23" customFormat="1" x14ac:dyDescent="0.25">
      <c r="A273" s="27">
        <f>RANK(B273,$B$4:$B$287)</f>
        <v>269</v>
      </c>
      <c r="B273" s="25">
        <v>921</v>
      </c>
      <c r="C273" s="26">
        <v>3021.6534557999998</v>
      </c>
      <c r="D273" s="25" t="s">
        <v>95</v>
      </c>
      <c r="E273" s="25">
        <v>51</v>
      </c>
      <c r="F273" s="25" t="s">
        <v>79</v>
      </c>
      <c r="G273" s="25">
        <v>463318</v>
      </c>
      <c r="H273" s="24"/>
    </row>
    <row r="274" spans="1:8" s="23" customFormat="1" x14ac:dyDescent="0.25">
      <c r="A274" s="27">
        <f>RANK(B274,$B$4:$B$287)</f>
        <v>271</v>
      </c>
      <c r="B274" s="25">
        <v>920</v>
      </c>
      <c r="C274" s="26">
        <v>3018.3726159999997</v>
      </c>
      <c r="D274" s="25" t="s">
        <v>94</v>
      </c>
      <c r="E274" s="25">
        <v>35</v>
      </c>
      <c r="F274" s="25" t="s">
        <v>77</v>
      </c>
      <c r="G274" s="25">
        <v>684059</v>
      </c>
      <c r="H274" s="24"/>
    </row>
    <row r="275" spans="1:8" s="23" customFormat="1" x14ac:dyDescent="0.25">
      <c r="A275" s="27">
        <f>RANK(B275,$B$4:$B$287)</f>
        <v>272</v>
      </c>
      <c r="B275" s="25">
        <v>919</v>
      </c>
      <c r="C275" s="26">
        <v>3015.0917761999999</v>
      </c>
      <c r="D275" s="25" t="s">
        <v>93</v>
      </c>
      <c r="E275" s="25">
        <v>33</v>
      </c>
      <c r="F275" s="25" t="s">
        <v>79</v>
      </c>
      <c r="G275" s="25">
        <v>25995</v>
      </c>
      <c r="H275" s="24"/>
    </row>
    <row r="276" spans="1:8" s="23" customFormat="1" x14ac:dyDescent="0.25">
      <c r="A276" s="27">
        <f>RANK(B276,$B$4:$B$287)</f>
        <v>273</v>
      </c>
      <c r="B276" s="25">
        <v>918</v>
      </c>
      <c r="C276" s="26">
        <v>3011.8109363999997</v>
      </c>
      <c r="D276" s="25" t="s">
        <v>92</v>
      </c>
      <c r="E276" s="25">
        <v>25</v>
      </c>
      <c r="F276" s="25" t="s">
        <v>77</v>
      </c>
      <c r="G276" s="25">
        <v>8231</v>
      </c>
      <c r="H276" s="24"/>
    </row>
    <row r="277" spans="1:8" s="23" customFormat="1" x14ac:dyDescent="0.25">
      <c r="A277" s="27">
        <f>RANK(B277,$B$4:$B$287)</f>
        <v>273</v>
      </c>
      <c r="B277" s="25">
        <v>918</v>
      </c>
      <c r="C277" s="26">
        <v>3011.8109363999997</v>
      </c>
      <c r="D277" s="25" t="s">
        <v>91</v>
      </c>
      <c r="E277" s="25">
        <v>33</v>
      </c>
      <c r="F277" s="25" t="s">
        <v>87</v>
      </c>
      <c r="G277" s="25">
        <v>983112</v>
      </c>
      <c r="H277" s="24"/>
    </row>
    <row r="278" spans="1:8" s="23" customFormat="1" x14ac:dyDescent="0.25">
      <c r="A278" s="27">
        <f>RANK(B278,$B$4:$B$287)</f>
        <v>273</v>
      </c>
      <c r="B278" s="25">
        <v>918</v>
      </c>
      <c r="C278" s="26">
        <v>3011.8109363999997</v>
      </c>
      <c r="D278" s="25" t="s">
        <v>90</v>
      </c>
      <c r="E278" s="25">
        <v>34</v>
      </c>
      <c r="F278" s="25" t="s">
        <v>79</v>
      </c>
      <c r="G278" s="25">
        <v>220925</v>
      </c>
      <c r="H278" s="24"/>
    </row>
    <row r="279" spans="1:8" s="23" customFormat="1" x14ac:dyDescent="0.25">
      <c r="A279" s="27">
        <f>RANK(B279,$B$4:$B$287)</f>
        <v>273</v>
      </c>
      <c r="B279" s="25">
        <v>918</v>
      </c>
      <c r="C279" s="26">
        <v>3011.8109363999997</v>
      </c>
      <c r="D279" s="25" t="s">
        <v>89</v>
      </c>
      <c r="E279" s="25">
        <v>19</v>
      </c>
      <c r="F279" s="25" t="s">
        <v>77</v>
      </c>
      <c r="G279" s="25">
        <v>18756</v>
      </c>
      <c r="H279" s="24"/>
    </row>
    <row r="280" spans="1:8" s="23" customFormat="1" x14ac:dyDescent="0.25">
      <c r="A280" s="27">
        <f>RANK(B280,$B$4:$B$287)</f>
        <v>273</v>
      </c>
      <c r="B280" s="25">
        <v>918</v>
      </c>
      <c r="C280" s="26">
        <v>3011.8109363999997</v>
      </c>
      <c r="D280" s="25" t="s">
        <v>88</v>
      </c>
      <c r="E280" s="25">
        <v>32</v>
      </c>
      <c r="F280" s="25" t="s">
        <v>87</v>
      </c>
      <c r="G280" s="25">
        <v>446235</v>
      </c>
      <c r="H280" s="24"/>
    </row>
    <row r="281" spans="1:8" s="23" customFormat="1" x14ac:dyDescent="0.25">
      <c r="A281" s="27">
        <f>RANK(B281,$B$4:$B$287)</f>
        <v>278</v>
      </c>
      <c r="B281" s="25">
        <v>917</v>
      </c>
      <c r="C281" s="26">
        <v>3008.5300966</v>
      </c>
      <c r="D281" s="25" t="s">
        <v>86</v>
      </c>
      <c r="E281" s="25">
        <v>43</v>
      </c>
      <c r="F281" s="25" t="s">
        <v>85</v>
      </c>
      <c r="G281" s="25">
        <v>134792</v>
      </c>
      <c r="H281" s="24"/>
    </row>
    <row r="282" spans="1:8" s="23" customFormat="1" x14ac:dyDescent="0.25">
      <c r="A282" s="27">
        <f>RANK(B282,$B$4:$B$287)</f>
        <v>278</v>
      </c>
      <c r="B282" s="25">
        <v>917</v>
      </c>
      <c r="C282" s="26">
        <v>3008.5300966</v>
      </c>
      <c r="D282" s="25" t="s">
        <v>84</v>
      </c>
      <c r="E282" s="25">
        <v>42</v>
      </c>
      <c r="F282" s="25" t="s">
        <v>79</v>
      </c>
      <c r="G282" s="25">
        <v>598783</v>
      </c>
      <c r="H282" s="24"/>
    </row>
    <row r="283" spans="1:8" s="23" customFormat="1" x14ac:dyDescent="0.25">
      <c r="A283" s="27">
        <f>RANK(B283,$B$4:$B$287)</f>
        <v>280</v>
      </c>
      <c r="B283" s="25">
        <v>916</v>
      </c>
      <c r="C283" s="26">
        <v>3005.2492567999998</v>
      </c>
      <c r="D283" s="25" t="s">
        <v>83</v>
      </c>
      <c r="E283" s="25">
        <v>19</v>
      </c>
      <c r="F283" s="25" t="s">
        <v>77</v>
      </c>
      <c r="G283" s="25">
        <v>61775</v>
      </c>
      <c r="H283" s="24"/>
    </row>
    <row r="284" spans="1:8" s="23" customFormat="1" x14ac:dyDescent="0.25">
      <c r="A284" s="27">
        <f>RANK(B284,$B$4:$B$287)</f>
        <v>280</v>
      </c>
      <c r="B284" s="25">
        <v>916</v>
      </c>
      <c r="C284" s="26">
        <v>3005.2492567999998</v>
      </c>
      <c r="D284" s="25" t="s">
        <v>82</v>
      </c>
      <c r="E284" s="25">
        <v>50</v>
      </c>
      <c r="F284" s="25" t="s">
        <v>79</v>
      </c>
      <c r="G284" s="25">
        <v>251256</v>
      </c>
      <c r="H284" s="24"/>
    </row>
    <row r="285" spans="1:8" s="23" customFormat="1" x14ac:dyDescent="0.25">
      <c r="A285" s="27">
        <f>RANK(B285,$B$4:$B$287)</f>
        <v>282</v>
      </c>
      <c r="B285" s="25">
        <v>915</v>
      </c>
      <c r="C285" s="26">
        <v>3001.968417</v>
      </c>
      <c r="D285" s="25" t="s">
        <v>81</v>
      </c>
      <c r="E285" s="25">
        <v>34</v>
      </c>
      <c r="F285" s="25" t="s">
        <v>79</v>
      </c>
      <c r="G285" s="25">
        <v>361859</v>
      </c>
      <c r="H285" s="24"/>
    </row>
    <row r="286" spans="1:8" s="23" customFormat="1" x14ac:dyDescent="0.25">
      <c r="A286" s="27">
        <f>RANK(B286,$B$4:$B$287)</f>
        <v>282</v>
      </c>
      <c r="B286" s="25">
        <v>915</v>
      </c>
      <c r="C286" s="26">
        <v>3001.968417</v>
      </c>
      <c r="D286" s="25" t="s">
        <v>80</v>
      </c>
      <c r="E286" s="25">
        <v>56</v>
      </c>
      <c r="F286" s="25" t="s">
        <v>79</v>
      </c>
      <c r="G286" s="25">
        <v>278098</v>
      </c>
      <c r="H286" s="24">
        <v>43132</v>
      </c>
    </row>
    <row r="287" spans="1:8" s="23" customFormat="1" x14ac:dyDescent="0.25">
      <c r="A287" s="27">
        <f>RANK(B287,$B$4:$B$287)</f>
        <v>282</v>
      </c>
      <c r="B287" s="25">
        <v>915</v>
      </c>
      <c r="C287" s="26">
        <v>3001.968417</v>
      </c>
      <c r="D287" s="25" t="s">
        <v>78</v>
      </c>
      <c r="E287" s="25">
        <v>25</v>
      </c>
      <c r="F287" s="25" t="s">
        <v>77</v>
      </c>
      <c r="G287" s="25">
        <v>87480</v>
      </c>
      <c r="H287" s="24"/>
    </row>
  </sheetData>
  <conditionalFormatting sqref="E4:E287">
    <cfRule type="containsText" dxfId="2" priority="3" stopIfTrue="1" operator="containsText" text=" ">
      <formula>NOT(ISERROR(SEARCH(" ",E4)))</formula>
    </cfRule>
  </conditionalFormatting>
  <conditionalFormatting sqref="E1:E65536">
    <cfRule type="cellIs" dxfId="1" priority="2" stopIfTrue="1" operator="lessThan">
      <formula>0</formula>
    </cfRule>
  </conditionalFormatting>
  <conditionalFormatting sqref="E3:F287">
    <cfRule type="containsBlanks" dxfId="0" priority="1" stopIfTrue="1">
      <formula>LEN(TRIM(E3))=0</formula>
    </cfRule>
  </conditionalFormatting>
  <pageMargins left="0.7" right="0.7" top="0.75" bottom="0.75" header="0.3" footer="0.3"/>
  <pageSetup orientation="portrait" horizontalDpi="0" verticalDpi="0" r:id="rId1"/>
  <drawing r:id="rId2"/>
  <tableParts count="2">
    <tablePart r:id="rId3"/>
    <tablePart r:id="rId4"/>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workbookViewId="0"/>
  </sheetViews>
  <sheetFormatPr defaultRowHeight="15" x14ac:dyDescent="0.25"/>
  <cols>
    <col min="2" max="2" width="49.140625" bestFit="1" customWidth="1"/>
  </cols>
  <sheetData>
    <row r="1" spans="1:3" ht="18.75" x14ac:dyDescent="0.3">
      <c r="A1" s="21" t="s">
        <v>370</v>
      </c>
    </row>
    <row r="3" spans="1:3" ht="15.75" thickBot="1" x14ac:dyDescent="0.3">
      <c r="A3" t="s">
        <v>369</v>
      </c>
    </row>
    <row r="4" spans="1:3" ht="15.75" thickBot="1" x14ac:dyDescent="0.3">
      <c r="B4" t="s">
        <v>368</v>
      </c>
      <c r="C4" s="50" t="s">
        <v>367</v>
      </c>
    </row>
    <row r="5" spans="1:3" ht="15.75" thickBot="1" x14ac:dyDescent="0.3"/>
    <row r="6" spans="1:3" x14ac:dyDescent="0.25">
      <c r="B6" t="s">
        <v>366</v>
      </c>
      <c r="C6" s="49" t="str">
        <f>TRIM(C4)</f>
        <v>football</v>
      </c>
    </row>
    <row r="7" spans="1:3" x14ac:dyDescent="0.25">
      <c r="B7" t="s">
        <v>365</v>
      </c>
      <c r="C7" s="48">
        <f>LEN(C6)</f>
        <v>8</v>
      </c>
    </row>
    <row r="8" spans="1:3" x14ac:dyDescent="0.25">
      <c r="B8" t="s">
        <v>364</v>
      </c>
      <c r="C8" s="48">
        <f ca="1">RANDBETWEEN(1,C7)</f>
        <v>3</v>
      </c>
    </row>
    <row r="9" spans="1:3" x14ac:dyDescent="0.25">
      <c r="B9" t="s">
        <v>363</v>
      </c>
      <c r="C9" s="48" t="str">
        <f>LEFT(UPPER(C6),3)</f>
        <v>FOO</v>
      </c>
    </row>
    <row r="10" spans="1:3" x14ac:dyDescent="0.25">
      <c r="B10" t="s">
        <v>362</v>
      </c>
      <c r="C10" s="48" t="str">
        <f>RIGHT(LOWER(C6),3)</f>
        <v>all</v>
      </c>
    </row>
    <row r="11" spans="1:3" ht="15.75" thickBot="1" x14ac:dyDescent="0.3">
      <c r="B11" t="s">
        <v>361</v>
      </c>
      <c r="C11" s="47" t="str">
        <f ca="1">MID(C6,C8,1)</f>
        <v>o</v>
      </c>
    </row>
    <row r="12" spans="1:3" ht="15.75" thickBot="1" x14ac:dyDescent="0.3"/>
    <row r="13" spans="1:3" ht="15.75" thickBot="1" x14ac:dyDescent="0.3">
      <c r="B13" s="46" t="s">
        <v>360</v>
      </c>
      <c r="C13" s="45" t="str">
        <f ca="1">CONCATENATE(C10,C7,C11,C9)</f>
        <v>all8oFOO</v>
      </c>
    </row>
  </sheetData>
  <sheetProtection sheet="1"/>
  <dataValidations count="1">
    <dataValidation type="textLength" operator="greaterThanOrEqual" allowBlank="1" showInputMessage="1" showErrorMessage="1" sqref="C4 IY4 SU4 ACQ4 AMM4 AWI4 BGE4 BQA4 BZW4 CJS4 CTO4 DDK4 DNG4 DXC4 EGY4 EQU4 FAQ4 FKM4 FUI4 GEE4 GOA4 GXW4 HHS4 HRO4 IBK4 ILG4 IVC4 JEY4 JOU4 JYQ4 KIM4 KSI4 LCE4 LMA4 LVW4 MFS4 MPO4 MZK4 NJG4 NTC4 OCY4 OMU4 OWQ4 PGM4 PQI4 QAE4 QKA4 QTW4 RDS4 RNO4 RXK4 SHG4 SRC4 TAY4 TKU4 TUQ4 UEM4 UOI4 UYE4 VIA4 VRW4 WBS4 WLO4 WVK4 C65540 IY65540 SU65540 ACQ65540 AMM65540 AWI65540 BGE65540 BQA65540 BZW65540 CJS65540 CTO65540 DDK65540 DNG65540 DXC65540 EGY65540 EQU65540 FAQ65540 FKM65540 FUI65540 GEE65540 GOA65540 GXW65540 HHS65540 HRO65540 IBK65540 ILG65540 IVC65540 JEY65540 JOU65540 JYQ65540 KIM65540 KSI65540 LCE65540 LMA65540 LVW65540 MFS65540 MPO65540 MZK65540 NJG65540 NTC65540 OCY65540 OMU65540 OWQ65540 PGM65540 PQI65540 QAE65540 QKA65540 QTW65540 RDS65540 RNO65540 RXK65540 SHG65540 SRC65540 TAY65540 TKU65540 TUQ65540 UEM65540 UOI65540 UYE65540 VIA65540 VRW65540 WBS65540 WLO65540 WVK65540 C131076 IY131076 SU131076 ACQ131076 AMM131076 AWI131076 BGE131076 BQA131076 BZW131076 CJS131076 CTO131076 DDK131076 DNG131076 DXC131076 EGY131076 EQU131076 FAQ131076 FKM131076 FUI131076 GEE131076 GOA131076 GXW131076 HHS131076 HRO131076 IBK131076 ILG131076 IVC131076 JEY131076 JOU131076 JYQ131076 KIM131076 KSI131076 LCE131076 LMA131076 LVW131076 MFS131076 MPO131076 MZK131076 NJG131076 NTC131076 OCY131076 OMU131076 OWQ131076 PGM131076 PQI131076 QAE131076 QKA131076 QTW131076 RDS131076 RNO131076 RXK131076 SHG131076 SRC131076 TAY131076 TKU131076 TUQ131076 UEM131076 UOI131076 UYE131076 VIA131076 VRW131076 WBS131076 WLO131076 WVK131076 C196612 IY196612 SU196612 ACQ196612 AMM196612 AWI196612 BGE196612 BQA196612 BZW196612 CJS196612 CTO196612 DDK196612 DNG196612 DXC196612 EGY196612 EQU196612 FAQ196612 FKM196612 FUI196612 GEE196612 GOA196612 GXW196612 HHS196612 HRO196612 IBK196612 ILG196612 IVC196612 JEY196612 JOU196612 JYQ196612 KIM196612 KSI196612 LCE196612 LMA196612 LVW196612 MFS196612 MPO196612 MZK196612 NJG196612 NTC196612 OCY196612 OMU196612 OWQ196612 PGM196612 PQI196612 QAE196612 QKA196612 QTW196612 RDS196612 RNO196612 RXK196612 SHG196612 SRC196612 TAY196612 TKU196612 TUQ196612 UEM196612 UOI196612 UYE196612 VIA196612 VRW196612 WBS196612 WLO196612 WVK196612 C262148 IY262148 SU262148 ACQ262148 AMM262148 AWI262148 BGE262148 BQA262148 BZW262148 CJS262148 CTO262148 DDK262148 DNG262148 DXC262148 EGY262148 EQU262148 FAQ262148 FKM262148 FUI262148 GEE262148 GOA262148 GXW262148 HHS262148 HRO262148 IBK262148 ILG262148 IVC262148 JEY262148 JOU262148 JYQ262148 KIM262148 KSI262148 LCE262148 LMA262148 LVW262148 MFS262148 MPO262148 MZK262148 NJG262148 NTC262148 OCY262148 OMU262148 OWQ262148 PGM262148 PQI262148 QAE262148 QKA262148 QTW262148 RDS262148 RNO262148 RXK262148 SHG262148 SRC262148 TAY262148 TKU262148 TUQ262148 UEM262148 UOI262148 UYE262148 VIA262148 VRW262148 WBS262148 WLO262148 WVK262148 C327684 IY327684 SU327684 ACQ327684 AMM327684 AWI327684 BGE327684 BQA327684 BZW327684 CJS327684 CTO327684 DDK327684 DNG327684 DXC327684 EGY327684 EQU327684 FAQ327684 FKM327684 FUI327684 GEE327684 GOA327684 GXW327684 HHS327684 HRO327684 IBK327684 ILG327684 IVC327684 JEY327684 JOU327684 JYQ327684 KIM327684 KSI327684 LCE327684 LMA327684 LVW327684 MFS327684 MPO327684 MZK327684 NJG327684 NTC327684 OCY327684 OMU327684 OWQ327684 PGM327684 PQI327684 QAE327684 QKA327684 QTW327684 RDS327684 RNO327684 RXK327684 SHG327684 SRC327684 TAY327684 TKU327684 TUQ327684 UEM327684 UOI327684 UYE327684 VIA327684 VRW327684 WBS327684 WLO327684 WVK327684 C393220 IY393220 SU393220 ACQ393220 AMM393220 AWI393220 BGE393220 BQA393220 BZW393220 CJS393220 CTO393220 DDK393220 DNG393220 DXC393220 EGY393220 EQU393220 FAQ393220 FKM393220 FUI393220 GEE393220 GOA393220 GXW393220 HHS393220 HRO393220 IBK393220 ILG393220 IVC393220 JEY393220 JOU393220 JYQ393220 KIM393220 KSI393220 LCE393220 LMA393220 LVW393220 MFS393220 MPO393220 MZK393220 NJG393220 NTC393220 OCY393220 OMU393220 OWQ393220 PGM393220 PQI393220 QAE393220 QKA393220 QTW393220 RDS393220 RNO393220 RXK393220 SHG393220 SRC393220 TAY393220 TKU393220 TUQ393220 UEM393220 UOI393220 UYE393220 VIA393220 VRW393220 WBS393220 WLO393220 WVK393220 C458756 IY458756 SU458756 ACQ458756 AMM458756 AWI458756 BGE458756 BQA458756 BZW458756 CJS458756 CTO458756 DDK458756 DNG458756 DXC458756 EGY458756 EQU458756 FAQ458756 FKM458756 FUI458756 GEE458756 GOA458756 GXW458756 HHS458756 HRO458756 IBK458756 ILG458756 IVC458756 JEY458756 JOU458756 JYQ458756 KIM458756 KSI458756 LCE458756 LMA458756 LVW458756 MFS458756 MPO458756 MZK458756 NJG458756 NTC458756 OCY458756 OMU458756 OWQ458756 PGM458756 PQI458756 QAE458756 QKA458756 QTW458756 RDS458756 RNO458756 RXK458756 SHG458756 SRC458756 TAY458756 TKU458756 TUQ458756 UEM458756 UOI458756 UYE458756 VIA458756 VRW458756 WBS458756 WLO458756 WVK458756 C524292 IY524292 SU524292 ACQ524292 AMM524292 AWI524292 BGE524292 BQA524292 BZW524292 CJS524292 CTO524292 DDK524292 DNG524292 DXC524292 EGY524292 EQU524292 FAQ524292 FKM524292 FUI524292 GEE524292 GOA524292 GXW524292 HHS524292 HRO524292 IBK524292 ILG524292 IVC524292 JEY524292 JOU524292 JYQ524292 KIM524292 KSI524292 LCE524292 LMA524292 LVW524292 MFS524292 MPO524292 MZK524292 NJG524292 NTC524292 OCY524292 OMU524292 OWQ524292 PGM524292 PQI524292 QAE524292 QKA524292 QTW524292 RDS524292 RNO524292 RXK524292 SHG524292 SRC524292 TAY524292 TKU524292 TUQ524292 UEM524292 UOI524292 UYE524292 VIA524292 VRW524292 WBS524292 WLO524292 WVK524292 C589828 IY589828 SU589828 ACQ589828 AMM589828 AWI589828 BGE589828 BQA589828 BZW589828 CJS589828 CTO589828 DDK589828 DNG589828 DXC589828 EGY589828 EQU589828 FAQ589828 FKM589828 FUI589828 GEE589828 GOA589828 GXW589828 HHS589828 HRO589828 IBK589828 ILG589828 IVC589828 JEY589828 JOU589828 JYQ589828 KIM589828 KSI589828 LCE589828 LMA589828 LVW589828 MFS589828 MPO589828 MZK589828 NJG589828 NTC589828 OCY589828 OMU589828 OWQ589828 PGM589828 PQI589828 QAE589828 QKA589828 QTW589828 RDS589828 RNO589828 RXK589828 SHG589828 SRC589828 TAY589828 TKU589828 TUQ589828 UEM589828 UOI589828 UYE589828 VIA589828 VRW589828 WBS589828 WLO589828 WVK589828 C655364 IY655364 SU655364 ACQ655364 AMM655364 AWI655364 BGE655364 BQA655364 BZW655364 CJS655364 CTO655364 DDK655364 DNG655364 DXC655364 EGY655364 EQU655364 FAQ655364 FKM655364 FUI655364 GEE655364 GOA655364 GXW655364 HHS655364 HRO655364 IBK655364 ILG655364 IVC655364 JEY655364 JOU655364 JYQ655364 KIM655364 KSI655364 LCE655364 LMA655364 LVW655364 MFS655364 MPO655364 MZK655364 NJG655364 NTC655364 OCY655364 OMU655364 OWQ655364 PGM655364 PQI655364 QAE655364 QKA655364 QTW655364 RDS655364 RNO655364 RXK655364 SHG655364 SRC655364 TAY655364 TKU655364 TUQ655364 UEM655364 UOI655364 UYE655364 VIA655364 VRW655364 WBS655364 WLO655364 WVK655364 C720900 IY720900 SU720900 ACQ720900 AMM720900 AWI720900 BGE720900 BQA720900 BZW720900 CJS720900 CTO720900 DDK720900 DNG720900 DXC720900 EGY720900 EQU720900 FAQ720900 FKM720900 FUI720900 GEE720900 GOA720900 GXW720900 HHS720900 HRO720900 IBK720900 ILG720900 IVC720900 JEY720900 JOU720900 JYQ720900 KIM720900 KSI720900 LCE720900 LMA720900 LVW720900 MFS720900 MPO720900 MZK720900 NJG720900 NTC720900 OCY720900 OMU720900 OWQ720900 PGM720900 PQI720900 QAE720900 QKA720900 QTW720900 RDS720900 RNO720900 RXK720900 SHG720900 SRC720900 TAY720900 TKU720900 TUQ720900 UEM720900 UOI720900 UYE720900 VIA720900 VRW720900 WBS720900 WLO720900 WVK720900 C786436 IY786436 SU786436 ACQ786436 AMM786436 AWI786436 BGE786436 BQA786436 BZW786436 CJS786436 CTO786436 DDK786436 DNG786436 DXC786436 EGY786436 EQU786436 FAQ786436 FKM786436 FUI786436 GEE786436 GOA786436 GXW786436 HHS786436 HRO786436 IBK786436 ILG786436 IVC786436 JEY786436 JOU786436 JYQ786436 KIM786436 KSI786436 LCE786436 LMA786436 LVW786436 MFS786436 MPO786436 MZK786436 NJG786436 NTC786436 OCY786436 OMU786436 OWQ786436 PGM786436 PQI786436 QAE786436 QKA786436 QTW786436 RDS786436 RNO786436 RXK786436 SHG786436 SRC786436 TAY786436 TKU786436 TUQ786436 UEM786436 UOI786436 UYE786436 VIA786436 VRW786436 WBS786436 WLO786436 WVK786436 C851972 IY851972 SU851972 ACQ851972 AMM851972 AWI851972 BGE851972 BQA851972 BZW851972 CJS851972 CTO851972 DDK851972 DNG851972 DXC851972 EGY851972 EQU851972 FAQ851972 FKM851972 FUI851972 GEE851972 GOA851972 GXW851972 HHS851972 HRO851972 IBK851972 ILG851972 IVC851972 JEY851972 JOU851972 JYQ851972 KIM851972 KSI851972 LCE851972 LMA851972 LVW851972 MFS851972 MPO851972 MZK851972 NJG851972 NTC851972 OCY851972 OMU851972 OWQ851972 PGM851972 PQI851972 QAE851972 QKA851972 QTW851972 RDS851972 RNO851972 RXK851972 SHG851972 SRC851972 TAY851972 TKU851972 TUQ851972 UEM851972 UOI851972 UYE851972 VIA851972 VRW851972 WBS851972 WLO851972 WVK851972 C917508 IY917508 SU917508 ACQ917508 AMM917508 AWI917508 BGE917508 BQA917508 BZW917508 CJS917508 CTO917508 DDK917508 DNG917508 DXC917508 EGY917508 EQU917508 FAQ917508 FKM917508 FUI917508 GEE917508 GOA917508 GXW917508 HHS917508 HRO917508 IBK917508 ILG917508 IVC917508 JEY917508 JOU917508 JYQ917508 KIM917508 KSI917508 LCE917508 LMA917508 LVW917508 MFS917508 MPO917508 MZK917508 NJG917508 NTC917508 OCY917508 OMU917508 OWQ917508 PGM917508 PQI917508 QAE917508 QKA917508 QTW917508 RDS917508 RNO917508 RXK917508 SHG917508 SRC917508 TAY917508 TKU917508 TUQ917508 UEM917508 UOI917508 UYE917508 VIA917508 VRW917508 WBS917508 WLO917508 WVK917508 C983044 IY983044 SU983044 ACQ983044 AMM983044 AWI983044 BGE983044 BQA983044 BZW983044 CJS983044 CTO983044 DDK983044 DNG983044 DXC983044 EGY983044 EQU983044 FAQ983044 FKM983044 FUI983044 GEE983044 GOA983044 GXW983044 HHS983044 HRO983044 IBK983044 ILG983044 IVC983044 JEY983044 JOU983044 JYQ983044 KIM983044 KSI983044 LCE983044 LMA983044 LVW983044 MFS983044 MPO983044 MZK983044 NJG983044 NTC983044 OCY983044 OMU983044 OWQ983044 PGM983044 PQI983044 QAE983044 QKA983044 QTW983044 RDS983044 RNO983044 RXK983044 SHG983044 SRC983044 TAY983044 TKU983044 TUQ983044 UEM983044 UOI983044 UYE983044 VIA983044 VRW983044 WBS983044 WLO983044 WVK983044">
      <formula1>8</formula1>
    </dataValidation>
  </dataValidations>
  <pageMargins left="0.7" right="0.7" top="0.75" bottom="0.75" header="0.3" footer="0.3"/>
  <pageSetup orientation="portrait" horizontalDpi="0"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topLeftCell="A2" workbookViewId="0">
      <selection activeCell="A9" sqref="A9"/>
    </sheetView>
  </sheetViews>
  <sheetFormatPr defaultRowHeight="18.75" x14ac:dyDescent="0.3"/>
  <cols>
    <col min="1" max="1" width="21.7109375" style="1" customWidth="1"/>
    <col min="2" max="11" width="9.140625" style="1"/>
    <col min="12" max="12" width="23" style="1" bestFit="1" customWidth="1"/>
    <col min="13" max="16384" width="9.140625" style="1"/>
  </cols>
  <sheetData>
    <row r="1" spans="1:13" x14ac:dyDescent="0.3">
      <c r="A1" s="21" t="s">
        <v>370</v>
      </c>
    </row>
    <row r="3" spans="1:13" x14ac:dyDescent="0.3">
      <c r="A3" s="1" t="s">
        <v>379</v>
      </c>
    </row>
    <row r="4" spans="1:13" x14ac:dyDescent="0.3">
      <c r="A4" s="1" t="s">
        <v>378</v>
      </c>
    </row>
    <row r="6" spans="1:13" x14ac:dyDescent="0.3">
      <c r="A6" s="1" t="s">
        <v>377</v>
      </c>
      <c r="B6" s="1">
        <v>1</v>
      </c>
      <c r="C6" s="1">
        <v>2</v>
      </c>
      <c r="D6" s="1">
        <v>3</v>
      </c>
      <c r="E6" s="1">
        <v>4</v>
      </c>
      <c r="F6" s="1">
        <v>5</v>
      </c>
      <c r="I6" s="1" t="s">
        <v>376</v>
      </c>
      <c r="J6" s="1" t="s">
        <v>375</v>
      </c>
      <c r="L6" s="1" t="s">
        <v>374</v>
      </c>
      <c r="M6" s="1" t="str">
        <f ca="1">IF(I12 &gt;J12, "Player 1 Wins!", "Player 2 Wins!")</f>
        <v>Player 2 Wins!</v>
      </c>
    </row>
    <row r="7" spans="1:13" x14ac:dyDescent="0.3">
      <c r="A7" s="1" t="s">
        <v>373</v>
      </c>
      <c r="B7" s="1">
        <f ca="1">RANDBETWEEN(0,1)</f>
        <v>1</v>
      </c>
      <c r="C7" s="1">
        <f ca="1">RANDBETWEEN(0,1)</f>
        <v>0</v>
      </c>
      <c r="D7" s="1">
        <f ca="1">RANDBETWEEN(0,1)</f>
        <v>1</v>
      </c>
      <c r="E7" s="1">
        <f ca="1">RANDBETWEEN(0,1)</f>
        <v>0</v>
      </c>
      <c r="F7" s="1">
        <f ca="1">RANDBETWEEN(0,1)</f>
        <v>0</v>
      </c>
      <c r="H7" s="1">
        <v>1</v>
      </c>
      <c r="I7" s="1" t="str">
        <f ca="1">IF(B8="Heads","W","L")</f>
        <v>W</v>
      </c>
      <c r="J7" s="1" t="str">
        <f ca="1">IF(B$8="Tails","W","L")</f>
        <v>L</v>
      </c>
    </row>
    <row r="8" spans="1:13" x14ac:dyDescent="0.3">
      <c r="A8" s="1" t="s">
        <v>372</v>
      </c>
      <c r="B8" s="1" t="str">
        <f ca="1">IF(B7=1,"Heads", "Tails")</f>
        <v>Heads</v>
      </c>
      <c r="C8" s="1" t="str">
        <f ca="1">IF(C7=1,"Heads", "Tails")</f>
        <v>Tails</v>
      </c>
      <c r="D8" s="1" t="str">
        <f ca="1">IF(D7=1,"Heads", "Tails")</f>
        <v>Heads</v>
      </c>
      <c r="E8" s="1" t="str">
        <f ca="1">IF(E7=1,"Heads", "Tails")</f>
        <v>Tails</v>
      </c>
      <c r="F8" s="1" t="str">
        <f ca="1">IF(F7=1,"Heads", "Tails")</f>
        <v>Tails</v>
      </c>
      <c r="H8" s="1">
        <v>2</v>
      </c>
      <c r="I8" s="1" t="str">
        <f ca="1">IF(C8="Heads","W","L")</f>
        <v>L</v>
      </c>
      <c r="J8" s="1" t="str">
        <f ca="1">IF(C$8="Tails","W","L")</f>
        <v>W</v>
      </c>
    </row>
    <row r="9" spans="1:13" x14ac:dyDescent="0.3">
      <c r="H9" s="1">
        <v>3</v>
      </c>
      <c r="I9" s="1" t="str">
        <f ca="1">IF(D8="Heads","W","L")</f>
        <v>W</v>
      </c>
      <c r="J9" s="1" t="str">
        <f ca="1">IF(D$8="Tails","W","L")</f>
        <v>L</v>
      </c>
    </row>
    <row r="10" spans="1:13" x14ac:dyDescent="0.3">
      <c r="H10" s="1">
        <v>4</v>
      </c>
      <c r="I10" s="1" t="str">
        <f ca="1">IF(E8="Heads","W","L")</f>
        <v>L</v>
      </c>
      <c r="J10" s="1" t="str">
        <f ca="1">IF(E$8="Tails","W","L")</f>
        <v>W</v>
      </c>
    </row>
    <row r="11" spans="1:13" x14ac:dyDescent="0.3">
      <c r="H11" s="1">
        <v>5</v>
      </c>
      <c r="I11" s="1" t="str">
        <f ca="1">IF(F8="Heads","W","L")</f>
        <v>L</v>
      </c>
      <c r="J11" s="1" t="str">
        <f ca="1">IF(F$8="Tails","W","L")</f>
        <v>W</v>
      </c>
    </row>
    <row r="12" spans="1:13" x14ac:dyDescent="0.3">
      <c r="H12" s="1" t="s">
        <v>371</v>
      </c>
      <c r="I12" s="1">
        <f ca="1">COUNTIF(I7:I11, "W")</f>
        <v>2</v>
      </c>
      <c r="J12" s="1">
        <f ca="1">COUNTIF(J7:J11, "W")</f>
        <v>3</v>
      </c>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tabSelected="1" topLeftCell="A7" workbookViewId="0">
      <selection activeCell="J24" sqref="J24"/>
    </sheetView>
  </sheetViews>
  <sheetFormatPr defaultRowHeight="18.75" x14ac:dyDescent="0.3"/>
  <cols>
    <col min="1" max="1" width="9.140625" style="1"/>
    <col min="2" max="2" width="15.7109375" style="1" bestFit="1" customWidth="1"/>
    <col min="3" max="3" width="16.28515625" style="1" customWidth="1"/>
    <col min="4" max="4" width="20.42578125" style="1" bestFit="1" customWidth="1"/>
    <col min="5" max="5" width="17" style="1" customWidth="1"/>
    <col min="6" max="6" width="16.140625" style="1" customWidth="1"/>
    <col min="7" max="7" width="20.42578125" style="1" bestFit="1" customWidth="1"/>
    <col min="8" max="8" width="16.5703125" style="1" customWidth="1"/>
    <col min="9" max="9" width="17" style="1" customWidth="1"/>
    <col min="10" max="10" width="20.42578125" style="1" customWidth="1"/>
    <col min="11" max="16384" width="9.140625" style="1"/>
  </cols>
  <sheetData>
    <row r="1" spans="1:10" x14ac:dyDescent="0.3">
      <c r="A1" s="21" t="s">
        <v>370</v>
      </c>
    </row>
    <row r="2" spans="1:10" x14ac:dyDescent="0.3">
      <c r="A2" s="21"/>
    </row>
    <row r="3" spans="1:10" x14ac:dyDescent="0.3">
      <c r="A3" s="60" t="s">
        <v>400</v>
      </c>
      <c r="B3" s="60"/>
      <c r="C3" s="60"/>
      <c r="D3" s="60"/>
      <c r="E3" s="60"/>
      <c r="F3" s="60"/>
      <c r="G3" s="60"/>
      <c r="H3" s="60"/>
      <c r="I3" s="60"/>
      <c r="J3" s="60"/>
    </row>
    <row r="4" spans="1:10" x14ac:dyDescent="0.3">
      <c r="A4" s="58"/>
      <c r="B4" s="60" t="s">
        <v>399</v>
      </c>
      <c r="C4" s="60"/>
      <c r="D4" s="60"/>
      <c r="E4" s="60" t="s">
        <v>398</v>
      </c>
      <c r="F4" s="60"/>
      <c r="G4" s="60"/>
      <c r="H4" s="60" t="s">
        <v>397</v>
      </c>
      <c r="I4" s="60"/>
      <c r="J4" s="60"/>
    </row>
    <row r="5" spans="1:10" ht="37.5" x14ac:dyDescent="0.3">
      <c r="A5" s="58" t="s">
        <v>396</v>
      </c>
      <c r="B5" s="59" t="s">
        <v>395</v>
      </c>
      <c r="C5" s="59" t="s">
        <v>394</v>
      </c>
      <c r="D5" s="59" t="s">
        <v>393</v>
      </c>
      <c r="E5" s="59" t="s">
        <v>395</v>
      </c>
      <c r="F5" s="59" t="s">
        <v>394</v>
      </c>
      <c r="G5" s="59" t="s">
        <v>393</v>
      </c>
      <c r="H5" s="59" t="s">
        <v>395</v>
      </c>
      <c r="I5" s="59" t="s">
        <v>394</v>
      </c>
      <c r="J5" s="59" t="s">
        <v>393</v>
      </c>
    </row>
    <row r="6" spans="1:10" x14ac:dyDescent="0.3">
      <c r="A6" s="58" t="s">
        <v>392</v>
      </c>
      <c r="B6" s="58">
        <v>3</v>
      </c>
      <c r="C6" s="58">
        <v>130</v>
      </c>
      <c r="D6" s="58">
        <v>1</v>
      </c>
      <c r="E6" s="58">
        <v>3</v>
      </c>
      <c r="F6" s="58">
        <v>70</v>
      </c>
      <c r="G6" s="58">
        <v>1</v>
      </c>
      <c r="H6" s="58">
        <v>4</v>
      </c>
      <c r="I6" s="58">
        <v>50</v>
      </c>
      <c r="J6" s="58">
        <v>2</v>
      </c>
    </row>
    <row r="7" spans="1:10" x14ac:dyDescent="0.3">
      <c r="A7" s="58" t="s">
        <v>16</v>
      </c>
      <c r="B7" s="58">
        <v>4</v>
      </c>
      <c r="C7" s="58">
        <v>90</v>
      </c>
      <c r="D7" s="58">
        <v>3</v>
      </c>
      <c r="E7" s="58">
        <v>4</v>
      </c>
      <c r="F7" s="58">
        <v>50</v>
      </c>
      <c r="G7" s="58">
        <v>4</v>
      </c>
      <c r="H7" s="58">
        <v>5</v>
      </c>
      <c r="I7" s="58">
        <v>40</v>
      </c>
      <c r="J7" s="58">
        <v>3</v>
      </c>
    </row>
    <row r="8" spans="1:10" x14ac:dyDescent="0.3">
      <c r="A8" s="58" t="s">
        <v>391</v>
      </c>
      <c r="B8" s="58">
        <v>6</v>
      </c>
      <c r="C8" s="58">
        <v>120</v>
      </c>
      <c r="D8" s="58">
        <v>3</v>
      </c>
      <c r="E8" s="58">
        <v>6</v>
      </c>
      <c r="F8" s="58">
        <v>70</v>
      </c>
      <c r="G8" s="58">
        <v>6</v>
      </c>
      <c r="H8" s="58">
        <v>6</v>
      </c>
      <c r="I8" s="58">
        <v>40</v>
      </c>
      <c r="J8" s="58">
        <v>4</v>
      </c>
    </row>
    <row r="9" spans="1:10" x14ac:dyDescent="0.3">
      <c r="A9" s="58" t="s">
        <v>390</v>
      </c>
      <c r="B9" s="58">
        <v>8</v>
      </c>
      <c r="C9" s="58">
        <v>50</v>
      </c>
      <c r="D9" s="58">
        <v>5</v>
      </c>
      <c r="E9" s="58">
        <v>7</v>
      </c>
      <c r="F9" s="58">
        <v>40</v>
      </c>
      <c r="G9" s="58">
        <v>9</v>
      </c>
      <c r="H9" s="58">
        <v>7</v>
      </c>
      <c r="I9" s="58">
        <v>30</v>
      </c>
      <c r="J9" s="58">
        <v>5</v>
      </c>
    </row>
    <row r="10" spans="1:10" x14ac:dyDescent="0.3">
      <c r="A10" s="58" t="s">
        <v>389</v>
      </c>
      <c r="B10" s="58">
        <v>11</v>
      </c>
      <c r="C10" s="58">
        <v>60</v>
      </c>
      <c r="D10" s="58">
        <v>6</v>
      </c>
      <c r="E10" s="58">
        <v>10</v>
      </c>
      <c r="F10" s="58">
        <v>50</v>
      </c>
      <c r="G10" s="58">
        <v>7</v>
      </c>
      <c r="H10" s="58">
        <v>9</v>
      </c>
      <c r="I10" s="58">
        <v>40</v>
      </c>
      <c r="J10" s="58">
        <v>6</v>
      </c>
    </row>
    <row r="11" spans="1:10" x14ac:dyDescent="0.3">
      <c r="A11" s="58" t="s">
        <v>388</v>
      </c>
      <c r="B11" s="58">
        <v>13</v>
      </c>
      <c r="C11" s="58">
        <v>70</v>
      </c>
      <c r="D11" s="58">
        <v>5</v>
      </c>
      <c r="E11" s="58">
        <v>12</v>
      </c>
      <c r="F11" s="58">
        <v>60</v>
      </c>
      <c r="G11" s="58">
        <v>6</v>
      </c>
      <c r="H11" s="58">
        <v>12</v>
      </c>
      <c r="I11" s="58">
        <v>30</v>
      </c>
      <c r="J11" s="58">
        <v>6</v>
      </c>
    </row>
    <row r="12" spans="1:10" x14ac:dyDescent="0.3">
      <c r="A12" s="58" t="s">
        <v>387</v>
      </c>
      <c r="B12" s="58">
        <v>15</v>
      </c>
      <c r="C12" s="58">
        <v>70</v>
      </c>
      <c r="D12" s="58">
        <v>5</v>
      </c>
      <c r="E12" s="58">
        <v>15</v>
      </c>
      <c r="F12" s="58">
        <v>70</v>
      </c>
      <c r="G12" s="58">
        <v>7</v>
      </c>
      <c r="H12" s="58">
        <v>14</v>
      </c>
      <c r="I12" s="58">
        <v>20</v>
      </c>
      <c r="J12" s="58">
        <v>5</v>
      </c>
    </row>
    <row r="13" spans="1:10" x14ac:dyDescent="0.3">
      <c r="A13" s="58" t="s">
        <v>386</v>
      </c>
      <c r="B13" s="58">
        <v>15</v>
      </c>
      <c r="C13" s="58">
        <v>60</v>
      </c>
      <c r="D13" s="58">
        <v>5</v>
      </c>
      <c r="E13" s="58">
        <v>15</v>
      </c>
      <c r="F13" s="58">
        <v>50</v>
      </c>
      <c r="G13" s="58">
        <v>10</v>
      </c>
      <c r="H13" s="58">
        <v>14</v>
      </c>
      <c r="I13" s="58">
        <v>30</v>
      </c>
      <c r="J13" s="58">
        <v>5</v>
      </c>
    </row>
    <row r="14" spans="1:10" x14ac:dyDescent="0.3">
      <c r="A14" s="58" t="s">
        <v>385</v>
      </c>
      <c r="B14" s="58">
        <v>13</v>
      </c>
      <c r="C14" s="58">
        <v>80</v>
      </c>
      <c r="D14" s="58">
        <v>4</v>
      </c>
      <c r="E14" s="58">
        <v>13</v>
      </c>
      <c r="F14" s="58">
        <v>70</v>
      </c>
      <c r="G14" s="58">
        <v>7</v>
      </c>
      <c r="H14" s="58">
        <v>12</v>
      </c>
      <c r="I14" s="58">
        <v>30</v>
      </c>
      <c r="J14" s="58">
        <v>4</v>
      </c>
    </row>
    <row r="15" spans="1:10" x14ac:dyDescent="0.3">
      <c r="A15" s="58" t="s">
        <v>384</v>
      </c>
      <c r="B15" s="58">
        <v>10</v>
      </c>
      <c r="C15" s="58">
        <v>110</v>
      </c>
      <c r="D15" s="58">
        <v>3</v>
      </c>
      <c r="E15" s="58">
        <v>10</v>
      </c>
      <c r="F15" s="58">
        <v>80</v>
      </c>
      <c r="G15" s="58">
        <v>5</v>
      </c>
      <c r="H15" s="58">
        <v>9</v>
      </c>
      <c r="I15" s="58">
        <v>30</v>
      </c>
      <c r="J15" s="58">
        <v>3</v>
      </c>
    </row>
    <row r="16" spans="1:10" x14ac:dyDescent="0.3">
      <c r="A16" s="58" t="s">
        <v>383</v>
      </c>
      <c r="B16" s="58">
        <v>6</v>
      </c>
      <c r="C16" s="58">
        <v>100</v>
      </c>
      <c r="D16" s="58">
        <v>2</v>
      </c>
      <c r="E16" s="58">
        <v>6</v>
      </c>
      <c r="F16" s="58">
        <v>70</v>
      </c>
      <c r="G16" s="58">
        <v>1</v>
      </c>
      <c r="H16" s="58">
        <v>6</v>
      </c>
      <c r="I16" s="58">
        <v>20</v>
      </c>
      <c r="J16" s="58">
        <v>2</v>
      </c>
    </row>
    <row r="17" spans="1:10" x14ac:dyDescent="0.3">
      <c r="A17" s="58" t="s">
        <v>17</v>
      </c>
      <c r="B17" s="58">
        <v>4</v>
      </c>
      <c r="C17" s="58">
        <v>120</v>
      </c>
      <c r="D17" s="58">
        <v>1</v>
      </c>
      <c r="E17" s="58">
        <v>5</v>
      </c>
      <c r="F17" s="58">
        <v>70</v>
      </c>
      <c r="G17" s="58">
        <v>0</v>
      </c>
      <c r="H17" s="58">
        <v>5</v>
      </c>
      <c r="I17" s="58">
        <v>40</v>
      </c>
      <c r="J17" s="58">
        <v>2</v>
      </c>
    </row>
    <row r="19" spans="1:10" x14ac:dyDescent="0.3">
      <c r="B19" s="57" t="s">
        <v>382</v>
      </c>
      <c r="C19" s="56" t="s">
        <v>381</v>
      </c>
      <c r="D19" s="55" t="s">
        <v>380</v>
      </c>
      <c r="E19" s="57" t="s">
        <v>382</v>
      </c>
      <c r="F19" s="56" t="s">
        <v>381</v>
      </c>
      <c r="G19" s="55" t="s">
        <v>380</v>
      </c>
      <c r="H19" s="57" t="s">
        <v>382</v>
      </c>
      <c r="I19" s="56" t="s">
        <v>381</v>
      </c>
      <c r="J19" s="55" t="s">
        <v>380</v>
      </c>
    </row>
    <row r="20" spans="1:10" x14ac:dyDescent="0.3">
      <c r="B20" s="53">
        <f>AVERAGE(B6:B17)</f>
        <v>9</v>
      </c>
      <c r="C20" s="52">
        <f>SUM(C6:C17)</f>
        <v>1060</v>
      </c>
      <c r="D20" s="54">
        <f>MAX(D6:D17)</f>
        <v>6</v>
      </c>
      <c r="E20" s="53">
        <f>AVERAGE(E6:E17)</f>
        <v>8.8333333333333339</v>
      </c>
      <c r="F20" s="52">
        <f>SUM(F6:F17)</f>
        <v>750</v>
      </c>
      <c r="G20" s="51">
        <f>MAX(G6:G17)</f>
        <v>10</v>
      </c>
      <c r="H20" s="53">
        <f>AVERAGE(H6:H17)</f>
        <v>8.5833333333333339</v>
      </c>
      <c r="I20" s="52">
        <f>SUM(I6:I17)</f>
        <v>400</v>
      </c>
      <c r="J20" s="51">
        <f>MAX(J6:J17)</f>
        <v>6</v>
      </c>
    </row>
  </sheetData>
  <mergeCells count="4">
    <mergeCell ref="B4:D4"/>
    <mergeCell ref="E4:G4"/>
    <mergeCell ref="H4:J4"/>
    <mergeCell ref="A3:J3"/>
  </mergeCells>
  <pageMargins left="0.7" right="0.7" top="0.75" bottom="0.75" header="0.3" footer="0.3"/>
  <pageSetup orientation="portrait" horizontalDpi="0"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7</vt:i4>
      </vt:variant>
    </vt:vector>
  </HeadingPairs>
  <TitlesOfParts>
    <vt:vector size="15" baseType="lpstr">
      <vt:lpstr>L6 O1 Task 1 Ans</vt:lpstr>
      <vt:lpstr>L6 O1 Task 2 Ans</vt:lpstr>
      <vt:lpstr>L6 O2 Task 1 Ans</vt:lpstr>
      <vt:lpstr>L6 O2 Task 2 Ans</vt:lpstr>
      <vt:lpstr>L6 O2 Task 3 Ans</vt:lpstr>
      <vt:lpstr>L6 O3 Task 1 Ans</vt:lpstr>
      <vt:lpstr>L6 O3 Task 2 Ans</vt:lpstr>
      <vt:lpstr>Sheet1</vt:lpstr>
      <vt:lpstr>_______Top10</vt:lpstr>
      <vt:lpstr>______Top10</vt:lpstr>
      <vt:lpstr>_____Top10</vt:lpstr>
      <vt:lpstr>____Top10</vt:lpstr>
      <vt:lpstr>___Top10</vt:lpstr>
      <vt:lpstr>__Top10</vt:lpstr>
      <vt:lpstr>_Top10</vt:lpstr>
    </vt:vector>
  </TitlesOfParts>
  <Company>SQA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Liz Sinclair</dc:creator>
  <cp:lastModifiedBy>Liz Sinclair</cp:lastModifiedBy>
  <dcterms:created xsi:type="dcterms:W3CDTF">2019-01-23T12:10:58Z</dcterms:created>
  <dcterms:modified xsi:type="dcterms:W3CDTF">2019-01-23T12:13:25Z</dcterms:modified>
</cp:coreProperties>
</file>