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Qualifications\NPA PC Passport\Workbooks and solutions\Spreadsheets\Spreadsheets solutions\Level 5\"/>
    </mc:Choice>
  </mc:AlternateContent>
  <bookViews>
    <workbookView xWindow="0" yWindow="0" windowWidth="24000" windowHeight="9585" firstSheet="1" activeTab="6"/>
  </bookViews>
  <sheets>
    <sheet name="L5 O1 Task 1 Ans" sheetId="2" r:id="rId1"/>
    <sheet name="L5 O1 Task 2 Ans" sheetId="3" r:id="rId2"/>
    <sheet name="L5 O1 Task 3 Ans" sheetId="4" r:id="rId3"/>
    <sheet name="L5 O2 Task 1 Ans" sheetId="5" r:id="rId4"/>
    <sheet name="L5 O2 Task 2 Ans" sheetId="6" r:id="rId5"/>
    <sheet name="L5 O3 Task 1 Ans" sheetId="7" r:id="rId6"/>
    <sheet name="L5 O3 Task 2 Ans" sheetId="8" r:id="rId7"/>
    <sheet name="Sheet1" sheetId="1" r:id="rId8"/>
  </sheets>
  <externalReferences>
    <externalReference r:id="rId9"/>
  </externalReferences>
  <definedNames>
    <definedName name="_xlnm._FilterDatabase" localSheetId="4" hidden="1">'L5 O2 Task 2 Ans'!$A$5:$R$17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6" l="1"/>
  <c r="O7" i="6"/>
  <c r="O8" i="6"/>
  <c r="O9" i="6"/>
  <c r="O10" i="6"/>
  <c r="O11" i="6"/>
  <c r="O12" i="6"/>
  <c r="O13" i="6"/>
  <c r="O14" i="6"/>
  <c r="O15" i="6"/>
  <c r="O16" i="6"/>
  <c r="K17" i="6"/>
  <c r="F6" i="5"/>
  <c r="F16" i="5" s="1"/>
  <c r="G6" i="5"/>
  <c r="G17" i="5" s="1"/>
  <c r="F7" i="5"/>
  <c r="G7" i="5"/>
  <c r="F8" i="5"/>
  <c r="G8" i="5"/>
  <c r="F9" i="5"/>
  <c r="G9" i="5"/>
  <c r="F10" i="5"/>
  <c r="G10" i="5"/>
  <c r="F11" i="5"/>
  <c r="G11" i="5"/>
  <c r="F12" i="5"/>
  <c r="G12" i="5"/>
  <c r="F13" i="5"/>
  <c r="G13" i="5"/>
  <c r="F14" i="5"/>
  <c r="G14" i="5"/>
  <c r="C6" i="4"/>
  <c r="F6" i="4" s="1"/>
  <c r="D6" i="4"/>
  <c r="E6" i="4"/>
  <c r="C7" i="4"/>
  <c r="E7" i="4" s="1"/>
  <c r="D7" i="4"/>
  <c r="C8" i="4"/>
  <c r="F8" i="4" s="1"/>
  <c r="D8" i="4"/>
  <c r="F8" i="3"/>
  <c r="F9" i="3"/>
  <c r="F10" i="3"/>
  <c r="F11" i="3"/>
  <c r="F12" i="3"/>
  <c r="B15" i="3"/>
  <c r="B17" i="3"/>
  <c r="K18" i="3"/>
  <c r="M18" i="3"/>
  <c r="O18" i="3"/>
  <c r="K19" i="3"/>
  <c r="M19" i="3"/>
  <c r="O19" i="3"/>
  <c r="F7" i="4" l="1"/>
  <c r="F11" i="4" s="1"/>
  <c r="E8" i="4"/>
  <c r="F10" i="4"/>
  <c r="F12" i="4" l="1"/>
</calcChain>
</file>

<file path=xl/sharedStrings.xml><?xml version="1.0" encoding="utf-8"?>
<sst xmlns="http://schemas.openxmlformats.org/spreadsheetml/2006/main" count="166" uniqueCount="142">
  <si>
    <t>Key</t>
  </si>
  <si>
    <t>Use the key below to help you to create a picture</t>
  </si>
  <si>
    <t>Level 5 Outcome 1 - Task 1 Solution</t>
  </si>
  <si>
    <t>incorrect function</t>
  </si>
  <si>
    <t>Lowest</t>
  </si>
  <si>
    <t>Highest</t>
  </si>
  <si>
    <t>incorrect range</t>
  </si>
  <si>
    <t>Average</t>
  </si>
  <si>
    <t>Total</t>
  </si>
  <si>
    <t>incorrect formula</t>
  </si>
  <si>
    <t>Discounted Price</t>
  </si>
  <si>
    <t>Price</t>
  </si>
  <si>
    <t>Find the highest and lowest number in these sequences</t>
  </si>
  <si>
    <t>Set 3</t>
  </si>
  <si>
    <t>Apply a 20% discount to each of these prices</t>
  </si>
  <si>
    <t>Set 2</t>
  </si>
  <si>
    <t>Set 1</t>
  </si>
  <si>
    <r>
      <t xml:space="preserve">Error Correction - find and fix the </t>
    </r>
    <r>
      <rPr>
        <b/>
        <sz val="14"/>
        <color indexed="8"/>
        <rFont val="Calibri"/>
        <family val="2"/>
      </rPr>
      <t>four</t>
    </r>
    <r>
      <rPr>
        <sz val="14"/>
        <color indexed="8"/>
        <rFont val="Calibri"/>
        <family val="2"/>
      </rPr>
      <t xml:space="preserve"> errors in this spreadsheet</t>
    </r>
  </si>
  <si>
    <t>Level 5 Outcome 1 - Task 2 Solution</t>
  </si>
  <si>
    <t>Profit after Tax</t>
  </si>
  <si>
    <t>Total Tax</t>
  </si>
  <si>
    <t>Total Profit</t>
  </si>
  <si>
    <t>Tax Rate (%)</t>
  </si>
  <si>
    <t>AZ914</t>
  </si>
  <si>
    <t>DAA23</t>
  </si>
  <si>
    <t>AAB1</t>
  </si>
  <si>
    <t>Tax Paid</t>
  </si>
  <si>
    <t>% Profit</t>
  </si>
  <si>
    <t>Expenditure</t>
  </si>
  <si>
    <t>Income</t>
  </si>
  <si>
    <t>No sold</t>
  </si>
  <si>
    <t>Item No</t>
  </si>
  <si>
    <t>Sales Spreadsheet</t>
  </si>
  <si>
    <t>Level 5 Outcome 1 - Task 3 Solution</t>
  </si>
  <si>
    <t>Total Bill</t>
  </si>
  <si>
    <t>Total Savings</t>
  </si>
  <si>
    <t>KWP197</t>
  </si>
  <si>
    <t>KWP291</t>
  </si>
  <si>
    <t>WWP328</t>
  </si>
  <si>
    <t>WWP298</t>
  </si>
  <si>
    <t>MWP341</t>
  </si>
  <si>
    <t>MWP768</t>
  </si>
  <si>
    <t>WBK213</t>
  </si>
  <si>
    <t>WBW121</t>
  </si>
  <si>
    <t>WBG182</t>
  </si>
  <si>
    <t>New Price</t>
  </si>
  <si>
    <t>Discount Amount</t>
  </si>
  <si>
    <t>Current Price</t>
  </si>
  <si>
    <t>Stock ID.</t>
  </si>
  <si>
    <t>Discount</t>
  </si>
  <si>
    <t>January Sales - all stock reduced</t>
  </si>
  <si>
    <t>Level 5 Outcome 2 - Task 1 Solution</t>
  </si>
  <si>
    <t>Average Rating</t>
  </si>
  <si>
    <t>076567125</t>
  </si>
  <si>
    <t>smarshall@blueyonder.com</t>
  </si>
  <si>
    <t>Medium</t>
  </si>
  <si>
    <t>Wal</t>
  </si>
  <si>
    <t>Att</t>
  </si>
  <si>
    <t>S. Marshall</t>
  </si>
  <si>
    <t>078956120</t>
  </si>
  <si>
    <t>pcollins@gmail.com</t>
  </si>
  <si>
    <t>High</t>
  </si>
  <si>
    <t>Aus</t>
  </si>
  <si>
    <t>Mid</t>
  </si>
  <si>
    <t>P. Collins</t>
  </si>
  <si>
    <t>071872344</t>
  </si>
  <si>
    <t>mmilner@hotmail.co.uk</t>
  </si>
  <si>
    <t>USA</t>
  </si>
  <si>
    <t>M. Milner</t>
  </si>
  <si>
    <t>078265490</t>
  </si>
  <si>
    <t>janderson@gamil.com</t>
  </si>
  <si>
    <t>Yes</t>
  </si>
  <si>
    <t>Can</t>
  </si>
  <si>
    <t>J. Anderson</t>
  </si>
  <si>
    <t>073255167</t>
  </si>
  <si>
    <t>pdunnet@hotmail.com</t>
  </si>
  <si>
    <t>Low</t>
  </si>
  <si>
    <t>Eng</t>
  </si>
  <si>
    <t>Def</t>
  </si>
  <si>
    <t>P. Dunnet</t>
  </si>
  <si>
    <t>076534382</t>
  </si>
  <si>
    <t>ccraig@tiscalli.com</t>
  </si>
  <si>
    <t>Fra</t>
  </si>
  <si>
    <t>C. Craig</t>
  </si>
  <si>
    <t>077093124</t>
  </si>
  <si>
    <t>ssmith@hotmail.com</t>
  </si>
  <si>
    <t>Ire</t>
  </si>
  <si>
    <t>S. Smith</t>
  </si>
  <si>
    <t>078371341</t>
  </si>
  <si>
    <t>dwright@yahoo.com</t>
  </si>
  <si>
    <t>D. Wright</t>
  </si>
  <si>
    <t>077653451</t>
  </si>
  <si>
    <t>bcook@yahoo.com</t>
  </si>
  <si>
    <t>B. Cook</t>
  </si>
  <si>
    <t>078123534</t>
  </si>
  <si>
    <t>malli@gmail.com</t>
  </si>
  <si>
    <t>Ind</t>
  </si>
  <si>
    <t>M. Alli</t>
  </si>
  <si>
    <t>078625432</t>
  </si>
  <si>
    <t>tolivera@hotmail.com</t>
  </si>
  <si>
    <t>Bra</t>
  </si>
  <si>
    <t>GK</t>
  </si>
  <si>
    <t>T. Olivera</t>
  </si>
  <si>
    <t>Phone No</t>
  </si>
  <si>
    <t>Email</t>
  </si>
  <si>
    <t>Morale</t>
  </si>
  <si>
    <t>Age</t>
  </si>
  <si>
    <t>Date of Birth</t>
  </si>
  <si>
    <t>Suspended</t>
  </si>
  <si>
    <t>Injury</t>
  </si>
  <si>
    <t>Overall</t>
  </si>
  <si>
    <t>Nationality</t>
  </si>
  <si>
    <t>Goals</t>
  </si>
  <si>
    <t>Speed</t>
  </si>
  <si>
    <t>Defence</t>
  </si>
  <si>
    <t>Attack</t>
  </si>
  <si>
    <t>Appearences</t>
  </si>
  <si>
    <t>Value</t>
  </si>
  <si>
    <t>Squad No</t>
  </si>
  <si>
    <t>Position</t>
  </si>
  <si>
    <t>Name</t>
  </si>
  <si>
    <t>Burnside Rovers Squad List</t>
  </si>
  <si>
    <t>Level 5 Outcome 2 - Task 2</t>
  </si>
  <si>
    <t>The solution produced must include a key and should include comments to show collaboration between partners</t>
  </si>
  <si>
    <t>The solution produced should take a similar format to the task in L5 Outcome 1 Task 1 (shown below)</t>
  </si>
  <si>
    <t>Level 5 Outcome 3 - Task 1 Solution</t>
  </si>
  <si>
    <t>Winner</t>
  </si>
  <si>
    <t>Edinburgh</t>
  </si>
  <si>
    <t>Karen</t>
  </si>
  <si>
    <t>yesterday???</t>
  </si>
  <si>
    <t>Billy</t>
  </si>
  <si>
    <t>Anita</t>
  </si>
  <si>
    <t>When was the battle of Hastings?</t>
  </si>
  <si>
    <t>What is the capital city of Scotland?</t>
  </si>
  <si>
    <t>How many loaves are in a bakers dozen?</t>
  </si>
  <si>
    <t>Score (3)</t>
  </si>
  <si>
    <t>Question 3</t>
  </si>
  <si>
    <t>Question 2</t>
  </si>
  <si>
    <t>Question 1</t>
  </si>
  <si>
    <t>Thank you for taking part!</t>
  </si>
  <si>
    <t>Please enter your name and answer to each of the questions in the grid below.</t>
  </si>
  <si>
    <t>My Quiz by Joe Bloggs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</si>
</sst>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£&quot;* #,##0.00_-;\-&quot;£&quot;* #,##0.00_-;_-&quot;£&quot;* &quot;-&quot;??_-;_-@_-"/>
    <numFmt numFmtId="164" formatCode="_-[$£-809]* #,##0.00_-;\-[$£-809]* #,##0.00_-;_-[$£-809]* &quot;-&quot;??_-;_-@_-"/>
    <numFmt numFmtId="165" formatCode="0.0%"/>
    <numFmt numFmtId="166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</font>
    <font>
      <sz val="28"/>
      <color rgb="FFFF0000"/>
      <name val="Impact"/>
      <family val="2"/>
    </font>
    <font>
      <sz val="2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Border="1"/>
    <xf numFmtId="0" fontId="3" fillId="4" borderId="2" xfId="0" applyFont="1" applyFill="1" applyBorder="1"/>
    <xf numFmtId="0" fontId="3" fillId="0" borderId="3" xfId="0" applyFont="1" applyBorder="1"/>
    <xf numFmtId="0" fontId="3" fillId="5" borderId="1" xfId="0" applyFont="1" applyFill="1" applyBorder="1" applyAlignment="1">
      <alignment horizontal="center"/>
    </xf>
    <xf numFmtId="0" fontId="3" fillId="2" borderId="4" xfId="0" applyFont="1" applyFill="1" applyBorder="1"/>
    <xf numFmtId="0" fontId="3" fillId="0" borderId="5" xfId="0" applyFont="1" applyBorder="1"/>
    <xf numFmtId="0" fontId="4" fillId="6" borderId="4" xfId="0" applyFont="1" applyFill="1" applyBorder="1"/>
    <xf numFmtId="0" fontId="4" fillId="3" borderId="4" xfId="0" applyFont="1" applyFill="1" applyBorder="1"/>
    <xf numFmtId="0" fontId="3" fillId="4" borderId="1" xfId="0" applyFont="1" applyFill="1" applyBorder="1" applyAlignment="1">
      <alignment horizontal="center"/>
    </xf>
    <xf numFmtId="0" fontId="3" fillId="0" borderId="6" xfId="0" applyFont="1" applyBorder="1"/>
    <xf numFmtId="0" fontId="3" fillId="7" borderId="7" xfId="0" applyFont="1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/>
    <xf numFmtId="0" fontId="5" fillId="0" borderId="0" xfId="0" applyFont="1" applyFill="1"/>
    <xf numFmtId="0" fontId="3" fillId="0" borderId="9" xfId="0" applyFont="1" applyBorder="1"/>
    <xf numFmtId="1" fontId="3" fillId="8" borderId="9" xfId="0" applyNumberFormat="1" applyFont="1" applyFill="1" applyBorder="1"/>
    <xf numFmtId="1" fontId="3" fillId="0" borderId="0" xfId="0" applyNumberFormat="1" applyFont="1" applyBorder="1"/>
    <xf numFmtId="1" fontId="3" fillId="0" borderId="9" xfId="0" applyNumberFormat="1" applyFont="1" applyBorder="1"/>
    <xf numFmtId="0" fontId="3" fillId="8" borderId="10" xfId="0" applyFont="1" applyFill="1" applyBorder="1"/>
    <xf numFmtId="0" fontId="3" fillId="0" borderId="10" xfId="0" applyFont="1" applyBorder="1"/>
    <xf numFmtId="0" fontId="3" fillId="8" borderId="11" xfId="0" applyFont="1" applyFill="1" applyBorder="1"/>
    <xf numFmtId="0" fontId="3" fillId="0" borderId="11" xfId="0" applyFont="1" applyBorder="1"/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12" xfId="0" applyNumberFormat="1" applyFont="1" applyBorder="1"/>
    <xf numFmtId="164" fontId="3" fillId="8" borderId="0" xfId="0" applyNumberFormat="1" applyFont="1" applyFill="1" applyAlignment="1">
      <alignment horizontal="left"/>
    </xf>
    <xf numFmtId="0" fontId="3" fillId="0" borderId="13" xfId="0" applyFont="1" applyBorder="1"/>
    <xf numFmtId="0" fontId="3" fillId="0" borderId="14" xfId="0" applyFont="1" applyBorder="1"/>
    <xf numFmtId="0" fontId="5" fillId="7" borderId="0" xfId="0" applyFont="1" applyFill="1"/>
    <xf numFmtId="164" fontId="3" fillId="9" borderId="0" xfId="0" applyNumberFormat="1" applyFont="1" applyFill="1"/>
    <xf numFmtId="0" fontId="3" fillId="0" borderId="0" xfId="0" applyFont="1" applyAlignment="1">
      <alignment horizontal="right"/>
    </xf>
    <xf numFmtId="164" fontId="3" fillId="10" borderId="0" xfId="0" applyNumberFormat="1" applyFont="1" applyFill="1"/>
    <xf numFmtId="164" fontId="3" fillId="5" borderId="0" xfId="0" applyNumberFormat="1" applyFont="1" applyFill="1"/>
    <xf numFmtId="164" fontId="3" fillId="0" borderId="0" xfId="0" applyNumberFormat="1" applyFont="1" applyBorder="1"/>
    <xf numFmtId="9" fontId="3" fillId="0" borderId="0" xfId="1" applyFont="1" applyBorder="1"/>
    <xf numFmtId="44" fontId="3" fillId="0" borderId="0" xfId="2" applyFont="1" applyBorder="1"/>
    <xf numFmtId="165" fontId="8" fillId="0" borderId="0" xfId="1" applyNumberFormat="1" applyFont="1" applyBorder="1"/>
    <xf numFmtId="164" fontId="3" fillId="0" borderId="1" xfId="0" applyNumberFormat="1" applyFont="1" applyBorder="1"/>
    <xf numFmtId="9" fontId="3" fillId="0" borderId="1" xfId="1" applyFont="1" applyBorder="1"/>
    <xf numFmtId="44" fontId="3" fillId="0" borderId="1" xfId="2" applyFont="1" applyBorder="1"/>
    <xf numFmtId="0" fontId="3" fillId="0" borderId="1" xfId="0" applyFont="1" applyBorder="1"/>
    <xf numFmtId="0" fontId="5" fillId="11" borderId="1" xfId="0" applyFont="1" applyFill="1" applyBorder="1"/>
    <xf numFmtId="164" fontId="3" fillId="8" borderId="0" xfId="3" applyNumberFormat="1" applyFont="1" applyFill="1"/>
    <xf numFmtId="0" fontId="3" fillId="0" borderId="0" xfId="0" applyFont="1" applyAlignment="1">
      <alignment horizontal="right"/>
    </xf>
    <xf numFmtId="164" fontId="3" fillId="12" borderId="0" xfId="3" applyNumberFormat="1" applyFont="1" applyFill="1"/>
    <xf numFmtId="164" fontId="3" fillId="9" borderId="15" xfId="0" applyNumberFormat="1" applyFont="1" applyFill="1" applyBorder="1"/>
    <xf numFmtId="164" fontId="3" fillId="0" borderId="15" xfId="0" applyNumberFormat="1" applyFont="1" applyFill="1" applyBorder="1"/>
    <xf numFmtId="0" fontId="3" fillId="0" borderId="12" xfId="0" applyFont="1" applyBorder="1"/>
    <xf numFmtId="9" fontId="3" fillId="0" borderId="0" xfId="0" applyNumberFormat="1" applyFont="1" applyFill="1" applyBorder="1"/>
    <xf numFmtId="0" fontId="5" fillId="0" borderId="13" xfId="0" applyFont="1" applyFill="1" applyBorder="1"/>
    <xf numFmtId="0" fontId="5" fillId="0" borderId="16" xfId="0" applyFont="1" applyFill="1" applyBorder="1"/>
    <xf numFmtId="0" fontId="5" fillId="0" borderId="14" xfId="0" applyFont="1" applyBorder="1"/>
    <xf numFmtId="0" fontId="3" fillId="0" borderId="0" xfId="0" applyFont="1" applyFill="1" applyBorder="1" applyAlignment="1"/>
    <xf numFmtId="9" fontId="3" fillId="13" borderId="9" xfId="0" applyNumberFormat="1" applyFont="1" applyFill="1" applyBorder="1" applyAlignment="1"/>
    <xf numFmtId="0" fontId="3" fillId="0" borderId="0" xfId="0" applyFont="1" applyAlignment="1"/>
    <xf numFmtId="0" fontId="3" fillId="0" borderId="0" xfId="0" applyFont="1" applyBorder="1" applyAlignment="1"/>
    <xf numFmtId="49" fontId="3" fillId="0" borderId="0" xfId="0" applyNumberFormat="1" applyFont="1" applyBorder="1" applyAlignment="1"/>
    <xf numFmtId="2" fontId="3" fillId="0" borderId="0" xfId="0" applyNumberFormat="1" applyFont="1" applyBorder="1" applyAlignment="1"/>
    <xf numFmtId="49" fontId="3" fillId="0" borderId="0" xfId="0" applyNumberFormat="1" applyFont="1" applyBorder="1" applyAlignment="1" applyProtection="1">
      <protection locked="0"/>
    </xf>
    <xf numFmtId="0" fontId="9" fillId="0" borderId="0" xfId="4" applyBorder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Protection="1">
      <protection locked="0"/>
    </xf>
    <xf numFmtId="14" fontId="3" fillId="0" borderId="0" xfId="0" applyNumberFormat="1" applyFont="1" applyBorder="1" applyAlignment="1" applyProtection="1">
      <protection locked="0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 applyProtection="1">
      <alignment horizontal="right"/>
      <protection locked="0"/>
    </xf>
    <xf numFmtId="0" fontId="3" fillId="0" borderId="0" xfId="0" applyFont="1" applyBorder="1" applyAlignment="1">
      <alignment textRotation="45"/>
    </xf>
    <xf numFmtId="49" fontId="5" fillId="0" borderId="0" xfId="0" applyNumberFormat="1" applyFont="1" applyBorder="1" applyAlignment="1" applyProtection="1">
      <alignment textRotation="45"/>
      <protection locked="0"/>
    </xf>
    <xf numFmtId="0" fontId="5" fillId="0" borderId="0" xfId="0" applyFont="1" applyBorder="1" applyAlignment="1" applyProtection="1">
      <alignment textRotation="45"/>
      <protection locked="0"/>
    </xf>
    <xf numFmtId="0" fontId="5" fillId="0" borderId="0" xfId="0" applyFont="1" applyBorder="1" applyAlignment="1">
      <alignment textRotation="45"/>
    </xf>
    <xf numFmtId="0" fontId="10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9" borderId="0" xfId="0" applyFill="1"/>
    <xf numFmtId="0" fontId="0" fillId="0" borderId="0" xfId="0" applyAlignment="1">
      <alignment vertical="top" wrapText="1"/>
    </xf>
    <xf numFmtId="0" fontId="2" fillId="0" borderId="0" xfId="0" applyFont="1"/>
    <xf numFmtId="0" fontId="11" fillId="0" borderId="0" xfId="0" applyFont="1"/>
  </cellXfs>
  <cellStyles count="5">
    <cellStyle name="Currency 2" xfId="2"/>
    <cellStyle name="Currency 3" xfId="3"/>
    <cellStyle name="Hyperlink" xfId="4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5</xdr:row>
      <xdr:rowOff>114300</xdr:rowOff>
    </xdr:from>
    <xdr:to>
      <xdr:col>11</xdr:col>
      <xdr:colOff>419100</xdr:colOff>
      <xdr:row>11</xdr:row>
      <xdr:rowOff>95250</xdr:rowOff>
    </xdr:to>
    <xdr:sp macro="" textlink="">
      <xdr:nvSpPr>
        <xdr:cNvPr id="2" name="TextBox 1"/>
        <xdr:cNvSpPr txBox="1"/>
      </xdr:nvSpPr>
      <xdr:spPr>
        <a:xfrm>
          <a:off x="5676900" y="1304925"/>
          <a:ext cx="1447800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Note: </a:t>
          </a:r>
          <a:r>
            <a:rPr lang="en-GB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The learner must make use of absolute referencing when calculating the amount of discount</a:t>
          </a:r>
          <a:r>
            <a:rPr lang="en-GB"/>
            <a:t> </a:t>
          </a:r>
          <a:endParaRPr lang="en-GB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3</xdr:row>
      <xdr:rowOff>133350</xdr:rowOff>
    </xdr:from>
    <xdr:to>
      <xdr:col>14</xdr:col>
      <xdr:colOff>238125</xdr:colOff>
      <xdr:row>7</xdr:row>
      <xdr:rowOff>533400</xdr:rowOff>
    </xdr:to>
    <xdr:sp macro="" textlink="">
      <xdr:nvSpPr>
        <xdr:cNvPr id="2" name="TextBox 1"/>
        <xdr:cNvSpPr txBox="1"/>
      </xdr:nvSpPr>
      <xdr:spPr>
        <a:xfrm>
          <a:off x="6477000" y="971550"/>
          <a:ext cx="2295525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/>
            <a:t>The</a:t>
          </a:r>
          <a:r>
            <a:rPr lang="en-GB" sz="1100" baseline="0"/>
            <a:t> quiz shown below is just an example. Learners should use thier own questions  and layout to create an attractive quiz</a:t>
          </a:r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alifications/NPA%20PC%20Passport/Amendments%20to%20workbooks%20and%20solutions/Spreadsheets/Student%20files%20and%20solutions/Spreadsheet%20Level%205%20tasks%20and%20solu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5 O1 Task 1"/>
      <sheetName val="L5 O1 Task 2"/>
      <sheetName val="L5 O1 Task 3"/>
      <sheetName val="L5 O2 Task 1"/>
      <sheetName val="L5 O2 Task 2"/>
      <sheetName val="L5 O2 Task 3"/>
    </sheetNames>
    <sheetDataSet>
      <sheetData sheetId="0"/>
      <sheetData sheetId="1"/>
      <sheetData sheetId="2">
        <row r="6">
          <cell r="B6">
            <v>4.99</v>
          </cell>
          <cell r="E6">
            <v>1.99</v>
          </cell>
        </row>
        <row r="7">
          <cell r="B7">
            <v>5.49</v>
          </cell>
          <cell r="E7">
            <v>2</v>
          </cell>
        </row>
        <row r="8">
          <cell r="B8">
            <v>14.99</v>
          </cell>
          <cell r="E8">
            <v>11.5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janderson@gamil.com" TargetMode="External"/><Relationship Id="rId3" Type="http://schemas.openxmlformats.org/officeDocument/2006/relationships/hyperlink" Target="mailto:bcook@yahoo.com" TargetMode="External"/><Relationship Id="rId7" Type="http://schemas.openxmlformats.org/officeDocument/2006/relationships/hyperlink" Target="mailto:pdunnet@hotmail.com" TargetMode="External"/><Relationship Id="rId2" Type="http://schemas.openxmlformats.org/officeDocument/2006/relationships/hyperlink" Target="mailto:malli@gmail.com" TargetMode="External"/><Relationship Id="rId1" Type="http://schemas.openxmlformats.org/officeDocument/2006/relationships/hyperlink" Target="mailto:ssmith@hotmail.com" TargetMode="External"/><Relationship Id="rId6" Type="http://schemas.openxmlformats.org/officeDocument/2006/relationships/hyperlink" Target="mailto:pcollins@gmail.com" TargetMode="External"/><Relationship Id="rId11" Type="http://schemas.openxmlformats.org/officeDocument/2006/relationships/hyperlink" Target="mailto:tolivera@hotmail.com" TargetMode="External"/><Relationship Id="rId5" Type="http://schemas.openxmlformats.org/officeDocument/2006/relationships/hyperlink" Target="mailto:mmilner@hotmail.co.uk" TargetMode="External"/><Relationship Id="rId10" Type="http://schemas.openxmlformats.org/officeDocument/2006/relationships/hyperlink" Target="mailto:ccraig@tiscalli.com" TargetMode="External"/><Relationship Id="rId4" Type="http://schemas.openxmlformats.org/officeDocument/2006/relationships/hyperlink" Target="mailto:smarshall@blueyonder.com" TargetMode="External"/><Relationship Id="rId9" Type="http://schemas.openxmlformats.org/officeDocument/2006/relationships/hyperlink" Target="mailto:dwright@yahoo.com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workbookViewId="0">
      <selection activeCell="E11" sqref="E11"/>
    </sheetView>
  </sheetViews>
  <sheetFormatPr defaultRowHeight="18.75" x14ac:dyDescent="0.3"/>
  <cols>
    <col min="1" max="16384" width="9.140625" style="1"/>
  </cols>
  <sheetData>
    <row r="1" spans="1:11" s="19" customFormat="1" x14ac:dyDescent="0.3">
      <c r="A1" s="20" t="s">
        <v>2</v>
      </c>
      <c r="B1" s="20"/>
      <c r="C1" s="20"/>
      <c r="D1" s="20"/>
      <c r="E1" s="20"/>
    </row>
    <row r="3" spans="1:11" x14ac:dyDescent="0.3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1" ht="19.5" thickBot="1" x14ac:dyDescent="0.35"/>
    <row r="5" spans="1:11" ht="19.5" thickBot="1" x14ac:dyDescent="0.35">
      <c r="B5" s="9">
        <v>3</v>
      </c>
      <c r="C5" s="9">
        <v>3</v>
      </c>
      <c r="D5" s="9">
        <v>3</v>
      </c>
      <c r="E5" s="9">
        <v>3</v>
      </c>
      <c r="F5" s="9">
        <v>3</v>
      </c>
      <c r="G5" s="9">
        <v>3</v>
      </c>
      <c r="H5" s="9">
        <v>3</v>
      </c>
      <c r="J5" s="17" t="s">
        <v>0</v>
      </c>
      <c r="K5" s="16"/>
    </row>
    <row r="6" spans="1:11" ht="19.5" thickBot="1" x14ac:dyDescent="0.35">
      <c r="B6" s="9">
        <v>3</v>
      </c>
      <c r="C6" s="9">
        <v>3</v>
      </c>
      <c r="D6" s="9">
        <v>3</v>
      </c>
      <c r="E6" s="9">
        <v>3</v>
      </c>
      <c r="F6" s="14">
        <v>5</v>
      </c>
      <c r="G6" s="14">
        <v>5</v>
      </c>
      <c r="H6" s="9">
        <v>3</v>
      </c>
      <c r="J6" s="11">
        <v>1</v>
      </c>
      <c r="K6" s="15"/>
    </row>
    <row r="7" spans="1:11" x14ac:dyDescent="0.3">
      <c r="B7" s="9">
        <v>3</v>
      </c>
      <c r="C7" s="9">
        <v>3</v>
      </c>
      <c r="D7" s="9">
        <v>3</v>
      </c>
      <c r="E7" s="9">
        <v>3</v>
      </c>
      <c r="F7" s="14">
        <v>5</v>
      </c>
      <c r="G7" s="14">
        <v>5</v>
      </c>
      <c r="H7" s="9">
        <v>3</v>
      </c>
      <c r="J7" s="11">
        <v>2</v>
      </c>
      <c r="K7" s="13"/>
    </row>
    <row r="8" spans="1:11" x14ac:dyDescent="0.3">
      <c r="B8" s="9">
        <v>3</v>
      </c>
      <c r="C8" s="9">
        <v>3</v>
      </c>
      <c r="D8" s="9">
        <v>3</v>
      </c>
      <c r="E8" s="9">
        <v>3</v>
      </c>
      <c r="F8" s="9">
        <v>3</v>
      </c>
      <c r="G8" s="9">
        <v>3</v>
      </c>
      <c r="H8" s="9">
        <v>3</v>
      </c>
      <c r="J8" s="11">
        <v>3</v>
      </c>
      <c r="K8" s="12"/>
    </row>
    <row r="9" spans="1:11" x14ac:dyDescent="0.3">
      <c r="B9" s="9">
        <v>3</v>
      </c>
      <c r="C9" s="9">
        <v>3</v>
      </c>
      <c r="D9" s="9">
        <v>3</v>
      </c>
      <c r="E9" s="9">
        <v>3</v>
      </c>
      <c r="F9" s="9">
        <v>3</v>
      </c>
      <c r="G9" s="9">
        <v>3</v>
      </c>
      <c r="H9" s="9">
        <v>3</v>
      </c>
      <c r="J9" s="11">
        <v>4</v>
      </c>
      <c r="K9" s="10"/>
    </row>
    <row r="10" spans="1:11" ht="19.5" thickBot="1" x14ac:dyDescent="0.35">
      <c r="B10" s="9">
        <v>3</v>
      </c>
      <c r="C10" s="2">
        <v>4</v>
      </c>
      <c r="D10" s="2">
        <v>4</v>
      </c>
      <c r="E10" s="2">
        <v>4</v>
      </c>
      <c r="F10" s="9">
        <v>3</v>
      </c>
      <c r="G10" s="9">
        <v>3</v>
      </c>
      <c r="H10" s="9">
        <v>3</v>
      </c>
      <c r="J10" s="8">
        <v>5</v>
      </c>
      <c r="K10" s="7"/>
    </row>
    <row r="11" spans="1:11" x14ac:dyDescent="0.3">
      <c r="B11" s="3">
        <v>1</v>
      </c>
      <c r="C11" s="2">
        <v>4</v>
      </c>
      <c r="D11" s="2">
        <v>4</v>
      </c>
      <c r="E11" s="2">
        <v>4</v>
      </c>
      <c r="F11" s="3">
        <v>1</v>
      </c>
      <c r="G11" s="3">
        <v>1</v>
      </c>
      <c r="H11" s="3">
        <v>1</v>
      </c>
      <c r="J11" s="6"/>
      <c r="K11" s="5"/>
    </row>
    <row r="12" spans="1:11" x14ac:dyDescent="0.3">
      <c r="B12" s="3">
        <v>1</v>
      </c>
      <c r="C12" s="2">
        <v>4</v>
      </c>
      <c r="D12" s="2">
        <v>4</v>
      </c>
      <c r="E12" s="2">
        <v>4</v>
      </c>
      <c r="F12" s="3">
        <v>1</v>
      </c>
      <c r="G12" s="3">
        <v>1</v>
      </c>
      <c r="H12" s="3">
        <v>1</v>
      </c>
    </row>
    <row r="13" spans="1:11" x14ac:dyDescent="0.3">
      <c r="B13" s="3">
        <v>1</v>
      </c>
      <c r="C13" s="2">
        <v>4</v>
      </c>
      <c r="D13" s="4">
        <v>2</v>
      </c>
      <c r="E13" s="2">
        <v>4</v>
      </c>
      <c r="F13" s="3">
        <v>1</v>
      </c>
      <c r="G13" s="3">
        <v>1</v>
      </c>
      <c r="H13" s="3">
        <v>1</v>
      </c>
    </row>
    <row r="14" spans="1:11" x14ac:dyDescent="0.3">
      <c r="B14" s="3">
        <v>1</v>
      </c>
      <c r="C14" s="3">
        <v>1</v>
      </c>
      <c r="D14" s="4">
        <v>2</v>
      </c>
      <c r="E14" s="3">
        <v>1</v>
      </c>
      <c r="F14" s="3">
        <v>1</v>
      </c>
      <c r="G14" s="3">
        <v>1</v>
      </c>
      <c r="H14" s="3">
        <v>1</v>
      </c>
    </row>
    <row r="15" spans="1:11" x14ac:dyDescent="0.3">
      <c r="B15" s="3">
        <v>1</v>
      </c>
      <c r="C15" s="3">
        <v>1</v>
      </c>
      <c r="D15" s="4">
        <v>2</v>
      </c>
      <c r="E15" s="3">
        <v>1</v>
      </c>
      <c r="F15" s="3">
        <v>1</v>
      </c>
      <c r="G15" s="3">
        <v>1</v>
      </c>
      <c r="H15" s="3">
        <v>1</v>
      </c>
    </row>
    <row r="16" spans="1:11" x14ac:dyDescent="0.3">
      <c r="B16" s="3">
        <v>1</v>
      </c>
      <c r="C16" s="4">
        <v>2</v>
      </c>
      <c r="D16" s="4">
        <v>2</v>
      </c>
      <c r="E16" s="4">
        <v>2</v>
      </c>
      <c r="F16" s="3">
        <v>1</v>
      </c>
      <c r="G16" s="3">
        <v>1</v>
      </c>
      <c r="H16" s="3">
        <v>1</v>
      </c>
    </row>
    <row r="17" spans="2:8" x14ac:dyDescent="0.3">
      <c r="B17" s="2">
        <v>4</v>
      </c>
      <c r="C17" s="2">
        <v>4</v>
      </c>
      <c r="D17" s="2">
        <v>4</v>
      </c>
      <c r="E17" s="2">
        <v>4</v>
      </c>
      <c r="F17" s="2">
        <v>4</v>
      </c>
      <c r="G17" s="2">
        <v>4</v>
      </c>
      <c r="H17" s="2">
        <v>4</v>
      </c>
    </row>
    <row r="18" spans="2:8" x14ac:dyDescent="0.3">
      <c r="B18" s="2">
        <v>4</v>
      </c>
      <c r="C18" s="2">
        <v>4</v>
      </c>
      <c r="D18" s="2">
        <v>4</v>
      </c>
      <c r="E18" s="2">
        <v>4</v>
      </c>
      <c r="F18" s="2">
        <v>4</v>
      </c>
      <c r="G18" s="2">
        <v>4</v>
      </c>
      <c r="H18" s="2">
        <v>4</v>
      </c>
    </row>
    <row r="19" spans="2:8" x14ac:dyDescent="0.3">
      <c r="B19" s="2">
        <v>4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</row>
    <row r="20" spans="2:8" x14ac:dyDescent="0.3">
      <c r="B20" s="2">
        <v>4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</row>
  </sheetData>
  <mergeCells count="2">
    <mergeCell ref="A3:J3"/>
    <mergeCell ref="J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opLeftCell="A3" workbookViewId="0">
      <selection activeCell="M21" sqref="M21"/>
    </sheetView>
  </sheetViews>
  <sheetFormatPr defaultRowHeight="18.75" x14ac:dyDescent="0.3"/>
  <cols>
    <col min="1" max="1" width="12" style="1" customWidth="1"/>
    <col min="2" max="4" width="9.140625" style="1"/>
    <col min="5" max="5" width="10.85546875" style="1" bestFit="1" customWidth="1"/>
    <col min="6" max="6" width="19.140625" style="1" customWidth="1"/>
    <col min="7" max="16384" width="9.140625" style="1"/>
  </cols>
  <sheetData>
    <row r="1" spans="1:15" s="19" customFormat="1" x14ac:dyDescent="0.3">
      <c r="A1" s="20" t="s">
        <v>18</v>
      </c>
      <c r="B1" s="20"/>
      <c r="C1" s="20"/>
      <c r="D1" s="20"/>
      <c r="E1" s="20"/>
    </row>
    <row r="3" spans="1:15" x14ac:dyDescent="0.3">
      <c r="A3" s="1" t="s">
        <v>17</v>
      </c>
    </row>
    <row r="5" spans="1:15" x14ac:dyDescent="0.3">
      <c r="A5" s="36" t="s">
        <v>16</v>
      </c>
      <c r="B5" s="1">
        <v>12</v>
      </c>
      <c r="D5" s="36" t="s">
        <v>15</v>
      </c>
      <c r="E5" s="1" t="s">
        <v>14</v>
      </c>
      <c r="J5" s="36" t="s">
        <v>13</v>
      </c>
      <c r="K5" s="1" t="s">
        <v>12</v>
      </c>
    </row>
    <row r="6" spans="1:15" x14ac:dyDescent="0.3">
      <c r="B6" s="1">
        <v>14</v>
      </c>
    </row>
    <row r="7" spans="1:15" ht="19.5" thickBot="1" x14ac:dyDescent="0.35">
      <c r="B7" s="1">
        <v>17</v>
      </c>
      <c r="E7" s="35" t="s">
        <v>11</v>
      </c>
      <c r="F7" s="34" t="s">
        <v>10</v>
      </c>
      <c r="K7" s="1">
        <v>126</v>
      </c>
      <c r="M7" s="1">
        <v>234</v>
      </c>
      <c r="O7" s="1">
        <v>11</v>
      </c>
    </row>
    <row r="8" spans="1:15" x14ac:dyDescent="0.3">
      <c r="B8" s="1">
        <v>14</v>
      </c>
      <c r="E8" s="32">
        <v>2.99</v>
      </c>
      <c r="F8" s="31">
        <f>E8*0.8</f>
        <v>2.3920000000000003</v>
      </c>
      <c r="K8" s="1">
        <v>128</v>
      </c>
      <c r="M8" s="1">
        <v>256</v>
      </c>
      <c r="O8" s="1">
        <v>9</v>
      </c>
    </row>
    <row r="9" spans="1:15" x14ac:dyDescent="0.3">
      <c r="B9" s="1">
        <v>17</v>
      </c>
      <c r="E9" s="32">
        <v>4.49</v>
      </c>
      <c r="F9" s="31">
        <f>E9*0.8</f>
        <v>3.5920000000000005</v>
      </c>
      <c r="K9" s="1">
        <v>173</v>
      </c>
      <c r="M9" s="1">
        <v>267</v>
      </c>
      <c r="O9" s="1">
        <v>1</v>
      </c>
    </row>
    <row r="10" spans="1:15" x14ac:dyDescent="0.3">
      <c r="B10" s="1">
        <v>18</v>
      </c>
      <c r="E10" s="32">
        <v>18.75</v>
      </c>
      <c r="F10" s="31">
        <f>E10*0.8</f>
        <v>15</v>
      </c>
      <c r="K10" s="1">
        <v>184</v>
      </c>
      <c r="M10" s="1">
        <v>213</v>
      </c>
      <c r="O10" s="1">
        <v>2</v>
      </c>
    </row>
    <row r="11" spans="1:15" x14ac:dyDescent="0.3">
      <c r="B11" s="1">
        <v>13</v>
      </c>
      <c r="E11" s="32">
        <v>10</v>
      </c>
      <c r="F11" s="33">
        <f>E11*0.2</f>
        <v>2</v>
      </c>
      <c r="G11" s="1" t="s">
        <v>9</v>
      </c>
      <c r="K11" s="1">
        <v>116</v>
      </c>
      <c r="M11" s="1">
        <v>241</v>
      </c>
      <c r="O11" s="1">
        <v>10</v>
      </c>
    </row>
    <row r="12" spans="1:15" x14ac:dyDescent="0.3">
      <c r="B12" s="1">
        <v>16</v>
      </c>
      <c r="E12" s="32">
        <v>11.98</v>
      </c>
      <c r="F12" s="31">
        <f>E12*0.8</f>
        <v>9.5840000000000014</v>
      </c>
      <c r="K12" s="1">
        <v>178</v>
      </c>
      <c r="M12" s="1">
        <v>251</v>
      </c>
      <c r="O12" s="1">
        <v>6</v>
      </c>
    </row>
    <row r="13" spans="1:15" x14ac:dyDescent="0.3">
      <c r="B13" s="1">
        <v>19</v>
      </c>
      <c r="E13" s="30"/>
      <c r="K13" s="1">
        <v>157</v>
      </c>
      <c r="M13" s="1">
        <v>236</v>
      </c>
      <c r="O13" s="1">
        <v>3</v>
      </c>
    </row>
    <row r="14" spans="1:15" x14ac:dyDescent="0.3">
      <c r="B14" s="1">
        <v>10</v>
      </c>
      <c r="K14" s="1">
        <v>163</v>
      </c>
      <c r="M14" s="1">
        <v>283</v>
      </c>
      <c r="O14" s="1">
        <v>4</v>
      </c>
    </row>
    <row r="15" spans="1:15" x14ac:dyDescent="0.3">
      <c r="A15" s="1" t="s">
        <v>8</v>
      </c>
      <c r="B15" s="29">
        <f>SUM(B5:B14)</f>
        <v>150</v>
      </c>
      <c r="K15" s="1">
        <v>182</v>
      </c>
      <c r="M15" s="1">
        <v>242</v>
      </c>
      <c r="O15" s="1">
        <v>9</v>
      </c>
    </row>
    <row r="16" spans="1:15" x14ac:dyDescent="0.3">
      <c r="K16" s="1">
        <v>119</v>
      </c>
      <c r="M16" s="1">
        <v>251</v>
      </c>
      <c r="O16" s="1">
        <v>7</v>
      </c>
    </row>
    <row r="17" spans="1:16" ht="19.5" thickBot="1" x14ac:dyDescent="0.35">
      <c r="A17" s="1" t="s">
        <v>7</v>
      </c>
      <c r="B17" s="28">
        <f>AVERAGE(B5:B16)</f>
        <v>27.272727272727273</v>
      </c>
    </row>
    <row r="18" spans="1:16" ht="19.5" thickBot="1" x14ac:dyDescent="0.35">
      <c r="B18" s="1" t="s">
        <v>6</v>
      </c>
      <c r="J18" s="1" t="s">
        <v>5</v>
      </c>
      <c r="K18" s="27">
        <f>MAX(K7:K17)</f>
        <v>184</v>
      </c>
      <c r="M18" s="22">
        <f>MAX(M7:M17)</f>
        <v>283</v>
      </c>
      <c r="O18" s="26">
        <f>COUNT(O7:O17)</f>
        <v>10</v>
      </c>
      <c r="P18" s="1" t="s">
        <v>3</v>
      </c>
    </row>
    <row r="19" spans="1:16" ht="19.5" thickBot="1" x14ac:dyDescent="0.35">
      <c r="J19" s="1" t="s">
        <v>4</v>
      </c>
      <c r="K19" s="25">
        <f>MIN(K7:K16)</f>
        <v>116</v>
      </c>
      <c r="L19" s="24"/>
      <c r="M19" s="23">
        <f>AVERAGE(M7:M16)</f>
        <v>247.4</v>
      </c>
      <c r="O19" s="22">
        <f>MIN(O7:O16)</f>
        <v>1</v>
      </c>
    </row>
    <row r="20" spans="1:16" x14ac:dyDescent="0.3">
      <c r="M20" s="1" t="s">
        <v>3</v>
      </c>
    </row>
    <row r="21" spans="1:16" x14ac:dyDescent="0.3">
      <c r="A21" s="21"/>
    </row>
  </sheetData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J8" sqref="J8"/>
    </sheetView>
  </sheetViews>
  <sheetFormatPr defaultColWidth="14.28515625" defaultRowHeight="18.75" x14ac:dyDescent="0.3"/>
  <cols>
    <col min="1" max="1" width="14.28515625" style="1" customWidth="1"/>
    <col min="2" max="2" width="11.140625" style="1" customWidth="1"/>
    <col min="3" max="3" width="16" style="1" bestFit="1" customWidth="1"/>
    <col min="4" max="4" width="15.28515625" style="1" bestFit="1" customWidth="1"/>
    <col min="5" max="5" width="14.28515625" style="1"/>
    <col min="6" max="6" width="14.5703125" style="1" bestFit="1" customWidth="1"/>
    <col min="7" max="16384" width="14.28515625" style="1"/>
  </cols>
  <sheetData>
    <row r="1" spans="1:6" s="19" customFormat="1" x14ac:dyDescent="0.3">
      <c r="A1" s="20" t="s">
        <v>33</v>
      </c>
      <c r="B1" s="20"/>
      <c r="C1" s="20"/>
      <c r="D1" s="20"/>
      <c r="E1" s="20"/>
    </row>
    <row r="3" spans="1:6" x14ac:dyDescent="0.3">
      <c r="A3" s="19" t="s">
        <v>32</v>
      </c>
    </row>
    <row r="4" spans="1:6" x14ac:dyDescent="0.3">
      <c r="A4" s="19"/>
    </row>
    <row r="5" spans="1:6" s="19" customFormat="1" x14ac:dyDescent="0.3">
      <c r="A5" s="49" t="s">
        <v>31</v>
      </c>
      <c r="B5" s="49" t="s">
        <v>30</v>
      </c>
      <c r="C5" s="49" t="s">
        <v>29</v>
      </c>
      <c r="D5" s="49" t="s">
        <v>28</v>
      </c>
      <c r="E5" s="49" t="s">
        <v>27</v>
      </c>
      <c r="F5" s="49" t="s">
        <v>26</v>
      </c>
    </row>
    <row r="6" spans="1:6" x14ac:dyDescent="0.3">
      <c r="A6" s="48" t="s">
        <v>25</v>
      </c>
      <c r="B6" s="48">
        <v>300</v>
      </c>
      <c r="C6" s="47">
        <f>'[1]L5 O1 Task 3'!B6*'L5 O1 Task 3 Ans'!B6</f>
        <v>1497</v>
      </c>
      <c r="D6" s="47">
        <f>'[1]L5 O1 Task 3'!E6*'L5 O1 Task 3 Ans'!B6</f>
        <v>597</v>
      </c>
      <c r="E6" s="46">
        <f>C6/D6</f>
        <v>2.5075376884422109</v>
      </c>
      <c r="F6" s="45">
        <f>(C6-D6)*$B$9</f>
        <v>157.5</v>
      </c>
    </row>
    <row r="7" spans="1:6" x14ac:dyDescent="0.3">
      <c r="A7" s="48" t="s">
        <v>24</v>
      </c>
      <c r="B7" s="48">
        <v>487</v>
      </c>
      <c r="C7" s="47">
        <f>'[1]L5 O1 Task 3'!B7*'L5 O1 Task 3 Ans'!B7</f>
        <v>2673.63</v>
      </c>
      <c r="D7" s="47">
        <f>'[1]L5 O1 Task 3'!E7*'L5 O1 Task 3 Ans'!B7</f>
        <v>974</v>
      </c>
      <c r="E7" s="46">
        <f>C7/D7</f>
        <v>2.7450000000000001</v>
      </c>
      <c r="F7" s="45">
        <f>(C7-D7)*$B$9</f>
        <v>297.43525</v>
      </c>
    </row>
    <row r="8" spans="1:6" x14ac:dyDescent="0.3">
      <c r="A8" s="48" t="s">
        <v>23</v>
      </c>
      <c r="B8" s="48">
        <v>192</v>
      </c>
      <c r="C8" s="47">
        <f>'[1]L5 O1 Task 3'!B8*'L5 O1 Task 3 Ans'!B8</f>
        <v>2878.08</v>
      </c>
      <c r="D8" s="47">
        <f>'[1]L5 O1 Task 3'!E8*'L5 O1 Task 3 Ans'!B8</f>
        <v>2208</v>
      </c>
      <c r="E8" s="46">
        <f>C8/D8</f>
        <v>1.3034782608695652</v>
      </c>
      <c r="F8" s="45">
        <f>(C8-D8)*$B$9</f>
        <v>117.26399999999998</v>
      </c>
    </row>
    <row r="9" spans="1:6" x14ac:dyDescent="0.3">
      <c r="A9" s="1" t="s">
        <v>22</v>
      </c>
      <c r="B9" s="44">
        <v>0.17499999999999999</v>
      </c>
      <c r="C9" s="43"/>
      <c r="D9" s="43"/>
      <c r="E9" s="42"/>
      <c r="F9" s="41"/>
    </row>
    <row r="10" spans="1:6" x14ac:dyDescent="0.3">
      <c r="E10" s="1" t="s">
        <v>21</v>
      </c>
      <c r="F10" s="40">
        <f>SUM(C6:C8)-SUM(D6:D8)</f>
        <v>3269.71</v>
      </c>
    </row>
    <row r="11" spans="1:6" x14ac:dyDescent="0.3">
      <c r="E11" s="1" t="s">
        <v>20</v>
      </c>
      <c r="F11" s="39">
        <f>SUM(F6:F8)</f>
        <v>572.19925000000001</v>
      </c>
    </row>
    <row r="12" spans="1:6" x14ac:dyDescent="0.3">
      <c r="D12" s="38" t="s">
        <v>19</v>
      </c>
      <c r="E12" s="38"/>
      <c r="F12" s="37">
        <f>F10-F11</f>
        <v>2697.5107499999999</v>
      </c>
    </row>
  </sheetData>
  <mergeCells count="1">
    <mergeCell ref="D12:E12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I15" sqref="I15"/>
    </sheetView>
  </sheetViews>
  <sheetFormatPr defaultRowHeight="18.75" x14ac:dyDescent="0.3"/>
  <cols>
    <col min="1" max="1" width="12.28515625" style="1" customWidth="1"/>
    <col min="2" max="2" width="8.28515625" style="1" customWidth="1"/>
    <col min="3" max="3" width="11.7109375" style="1" customWidth="1"/>
    <col min="4" max="4" width="11.85546875" style="1" bestFit="1" customWidth="1"/>
    <col min="5" max="5" width="15.85546875" style="1" bestFit="1" customWidth="1"/>
    <col min="6" max="6" width="21.28515625" style="1" bestFit="1" customWidth="1"/>
    <col min="7" max="7" width="12.28515625" style="1" bestFit="1" customWidth="1"/>
    <col min="8" max="16384" width="9.140625" style="1"/>
  </cols>
  <sheetData>
    <row r="1" spans="1:7" s="19" customFormat="1" x14ac:dyDescent="0.3">
      <c r="A1" s="20" t="s">
        <v>51</v>
      </c>
      <c r="B1" s="20"/>
      <c r="C1" s="20"/>
      <c r="D1" s="20"/>
      <c r="E1" s="20"/>
      <c r="F1" s="20"/>
    </row>
    <row r="3" spans="1:7" x14ac:dyDescent="0.3">
      <c r="A3" s="62" t="s">
        <v>50</v>
      </c>
      <c r="B3" s="62"/>
    </row>
    <row r="4" spans="1:7" ht="19.5" thickBot="1" x14ac:dyDescent="0.35"/>
    <row r="5" spans="1:7" ht="19.5" thickBot="1" x14ac:dyDescent="0.35">
      <c r="A5" s="1" t="s">
        <v>49</v>
      </c>
      <c r="B5" s="61">
        <v>0.15</v>
      </c>
      <c r="C5" s="60"/>
      <c r="D5" s="59" t="s">
        <v>48</v>
      </c>
      <c r="E5" s="58" t="s">
        <v>47</v>
      </c>
      <c r="F5" s="58" t="s">
        <v>46</v>
      </c>
      <c r="G5" s="57" t="s">
        <v>45</v>
      </c>
    </row>
    <row r="6" spans="1:7" x14ac:dyDescent="0.3">
      <c r="B6" s="5"/>
      <c r="C6" s="5"/>
      <c r="D6" s="55" t="s">
        <v>44</v>
      </c>
      <c r="E6" s="54">
        <v>109.99</v>
      </c>
      <c r="F6" s="53">
        <f>E6*$B$5</f>
        <v>16.4985</v>
      </c>
      <c r="G6" s="40">
        <f>E6-F6</f>
        <v>93.491500000000002</v>
      </c>
    </row>
    <row r="7" spans="1:7" x14ac:dyDescent="0.3">
      <c r="B7" s="5"/>
      <c r="C7" s="56"/>
      <c r="D7" s="55" t="s">
        <v>43</v>
      </c>
      <c r="E7" s="54">
        <v>99.99</v>
      </c>
      <c r="F7" s="53">
        <f>E7*$B$5</f>
        <v>14.998499999999998</v>
      </c>
      <c r="G7" s="40">
        <f>E7-F7</f>
        <v>84.991500000000002</v>
      </c>
    </row>
    <row r="8" spans="1:7" x14ac:dyDescent="0.3">
      <c r="B8" s="5"/>
      <c r="C8" s="56"/>
      <c r="D8" s="55" t="s">
        <v>42</v>
      </c>
      <c r="E8" s="54">
        <v>34.99</v>
      </c>
      <c r="F8" s="53">
        <f>E8*$B$5</f>
        <v>5.2484999999999999</v>
      </c>
      <c r="G8" s="40">
        <f>E8-F8</f>
        <v>29.741500000000002</v>
      </c>
    </row>
    <row r="9" spans="1:7" x14ac:dyDescent="0.3">
      <c r="B9" s="5"/>
      <c r="C9" s="56"/>
      <c r="D9" s="55" t="s">
        <v>41</v>
      </c>
      <c r="E9" s="54">
        <v>54.99</v>
      </c>
      <c r="F9" s="53">
        <f>E9*$B$5</f>
        <v>8.2484999999999999</v>
      </c>
      <c r="G9" s="40">
        <f>E9-F9</f>
        <v>46.741500000000002</v>
      </c>
    </row>
    <row r="10" spans="1:7" x14ac:dyDescent="0.3">
      <c r="B10" s="5"/>
      <c r="C10" s="56"/>
      <c r="D10" s="55" t="s">
        <v>40</v>
      </c>
      <c r="E10" s="54">
        <v>49.99</v>
      </c>
      <c r="F10" s="53">
        <f>E10*$B$5</f>
        <v>7.4984999999999999</v>
      </c>
      <c r="G10" s="40">
        <f>E10-F10</f>
        <v>42.491500000000002</v>
      </c>
    </row>
    <row r="11" spans="1:7" x14ac:dyDescent="0.3">
      <c r="D11" s="55" t="s">
        <v>39</v>
      </c>
      <c r="E11" s="54">
        <v>36.99</v>
      </c>
      <c r="F11" s="53">
        <f>E11*$B$5</f>
        <v>5.5484999999999998</v>
      </c>
      <c r="G11" s="40">
        <f>E11-F11</f>
        <v>31.441500000000001</v>
      </c>
    </row>
    <row r="12" spans="1:7" x14ac:dyDescent="0.3">
      <c r="D12" s="55" t="s">
        <v>38</v>
      </c>
      <c r="E12" s="54">
        <v>74.989999999999995</v>
      </c>
      <c r="F12" s="53">
        <f>E12*$B$5</f>
        <v>11.248499999999998</v>
      </c>
      <c r="G12" s="40">
        <f>E12-F12</f>
        <v>63.741499999999995</v>
      </c>
    </row>
    <row r="13" spans="1:7" x14ac:dyDescent="0.3">
      <c r="D13" s="55" t="s">
        <v>37</v>
      </c>
      <c r="E13" s="54">
        <v>13.49</v>
      </c>
      <c r="F13" s="53">
        <f>E13*$B$5</f>
        <v>2.0234999999999999</v>
      </c>
      <c r="G13" s="40">
        <f>E13-F13</f>
        <v>11.4665</v>
      </c>
    </row>
    <row r="14" spans="1:7" x14ac:dyDescent="0.3">
      <c r="D14" s="55" t="s">
        <v>36</v>
      </c>
      <c r="E14" s="54">
        <v>17.989999999999998</v>
      </c>
      <c r="F14" s="53">
        <f>E14*$B$5</f>
        <v>2.6984999999999997</v>
      </c>
      <c r="G14" s="40">
        <f>E14-F14</f>
        <v>15.291499999999999</v>
      </c>
    </row>
    <row r="16" spans="1:7" x14ac:dyDescent="0.3">
      <c r="E16" s="1" t="s">
        <v>35</v>
      </c>
      <c r="F16" s="52">
        <f>SUM(F6:F14)</f>
        <v>74.011499999999984</v>
      </c>
    </row>
    <row r="17" spans="6:7" x14ac:dyDescent="0.3">
      <c r="F17" s="51" t="s">
        <v>34</v>
      </c>
      <c r="G17" s="50">
        <f>SUM(G6:G14)</f>
        <v>419.39849999999996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7"/>
  <sheetViews>
    <sheetView topLeftCell="A3" workbookViewId="0">
      <pane xSplit="1" topLeftCell="C1" activePane="topRight" state="frozen"/>
      <selection pane="topRight" activeCell="M18" sqref="M18"/>
    </sheetView>
  </sheetViews>
  <sheetFormatPr defaultRowHeight="18.75" x14ac:dyDescent="0.3"/>
  <cols>
    <col min="1" max="1" width="16" style="63" bestFit="1" customWidth="1"/>
    <col min="2" max="2" width="12.140625" style="63" bestFit="1" customWidth="1"/>
    <col min="3" max="3" width="14.28515625" style="63" bestFit="1" customWidth="1"/>
    <col min="4" max="4" width="8.7109375" style="63" bestFit="1" customWidth="1"/>
    <col min="5" max="5" width="19.140625" style="63" bestFit="1" customWidth="1"/>
    <col min="6" max="6" width="9.5703125" style="63" bestFit="1" customWidth="1"/>
    <col min="7" max="7" width="12.140625" style="63" bestFit="1" customWidth="1"/>
    <col min="8" max="8" width="9.7109375" style="63" bestFit="1" customWidth="1"/>
    <col min="9" max="9" width="9.7109375" style="63" customWidth="1"/>
    <col min="10" max="10" width="17.5703125" style="63" bestFit="1" customWidth="1"/>
    <col min="11" max="11" width="10.7109375" style="63" bestFit="1" customWidth="1"/>
    <col min="12" max="12" width="8.85546875" style="63" bestFit="1" customWidth="1"/>
    <col min="13" max="13" width="16.5703125" style="63" bestFit="1" customWidth="1"/>
    <col min="14" max="14" width="18" style="63" bestFit="1" customWidth="1"/>
    <col min="15" max="15" width="6.42578125" style="63" bestFit="1" customWidth="1"/>
    <col min="16" max="16" width="10.85546875" style="63" bestFit="1" customWidth="1"/>
    <col min="17" max="17" width="26.42578125" style="63" bestFit="1" customWidth="1"/>
    <col min="18" max="18" width="12.7109375" style="64" bestFit="1" customWidth="1"/>
    <col min="19" max="16384" width="9.140625" style="63"/>
  </cols>
  <sheetData>
    <row r="1" spans="1:18" x14ac:dyDescent="0.3">
      <c r="A1" s="20" t="s">
        <v>122</v>
      </c>
    </row>
    <row r="3" spans="1:18" ht="34.5" x14ac:dyDescent="0.45">
      <c r="A3" s="77" t="s">
        <v>121</v>
      </c>
      <c r="B3" s="77"/>
      <c r="C3" s="77"/>
      <c r="D3" s="77"/>
      <c r="E3" s="77"/>
    </row>
    <row r="5" spans="1:18" s="73" customFormat="1" ht="72" x14ac:dyDescent="0.25">
      <c r="A5" s="75" t="s">
        <v>120</v>
      </c>
      <c r="B5" s="75" t="s">
        <v>119</v>
      </c>
      <c r="C5" s="75" t="s">
        <v>118</v>
      </c>
      <c r="D5" s="76" t="s">
        <v>117</v>
      </c>
      <c r="E5" s="75" t="s">
        <v>116</v>
      </c>
      <c r="F5" s="76" t="s">
        <v>115</v>
      </c>
      <c r="G5" s="76" t="s">
        <v>114</v>
      </c>
      <c r="H5" s="76" t="s">
        <v>113</v>
      </c>
      <c r="I5" s="75" t="s">
        <v>112</v>
      </c>
      <c r="J5" s="75" t="s">
        <v>111</v>
      </c>
      <c r="K5" s="76" t="s">
        <v>110</v>
      </c>
      <c r="L5" s="75" t="s">
        <v>109</v>
      </c>
      <c r="M5" s="75" t="s">
        <v>108</v>
      </c>
      <c r="N5" s="75" t="s">
        <v>107</v>
      </c>
      <c r="O5" s="75" t="s">
        <v>106</v>
      </c>
      <c r="P5" s="75" t="s">
        <v>105</v>
      </c>
      <c r="Q5" s="75" t="s">
        <v>104</v>
      </c>
      <c r="R5" s="74" t="s">
        <v>103</v>
      </c>
    </row>
    <row r="6" spans="1:18" x14ac:dyDescent="0.3">
      <c r="A6" s="68" t="s">
        <v>102</v>
      </c>
      <c r="B6" s="68" t="s">
        <v>101</v>
      </c>
      <c r="C6" s="72">
        <v>1</v>
      </c>
      <c r="D6" s="71">
        <v>6</v>
      </c>
      <c r="E6" s="72">
        <v>19</v>
      </c>
      <c r="F6" s="71">
        <v>1</v>
      </c>
      <c r="G6" s="71">
        <v>9</v>
      </c>
      <c r="H6" s="71">
        <v>4</v>
      </c>
      <c r="I6" s="71">
        <v>0</v>
      </c>
      <c r="J6" s="63" t="s">
        <v>100</v>
      </c>
      <c r="K6" s="71">
        <v>89</v>
      </c>
      <c r="L6" s="68"/>
      <c r="M6" s="68"/>
      <c r="N6" s="70">
        <v>33207</v>
      </c>
      <c r="O6" s="69">
        <f ca="1">INT((TODAY()-N6)/365.25)</f>
        <v>28</v>
      </c>
      <c r="P6" s="68" t="s">
        <v>61</v>
      </c>
      <c r="Q6" s="67" t="s">
        <v>99</v>
      </c>
      <c r="R6" s="66" t="s">
        <v>98</v>
      </c>
    </row>
    <row r="7" spans="1:18" hidden="1" x14ac:dyDescent="0.3">
      <c r="A7" s="68" t="s">
        <v>97</v>
      </c>
      <c r="B7" s="68" t="s">
        <v>57</v>
      </c>
      <c r="C7" s="72">
        <v>12</v>
      </c>
      <c r="D7" s="71">
        <v>7</v>
      </c>
      <c r="E7" s="72">
        <v>40</v>
      </c>
      <c r="F7" s="71">
        <v>6</v>
      </c>
      <c r="G7" s="71">
        <v>6</v>
      </c>
      <c r="H7" s="71">
        <v>7</v>
      </c>
      <c r="I7" s="72">
        <v>5</v>
      </c>
      <c r="J7" s="68" t="s">
        <v>96</v>
      </c>
      <c r="K7" s="71">
        <v>56</v>
      </c>
      <c r="L7" s="68" t="s">
        <v>71</v>
      </c>
      <c r="M7" s="68"/>
      <c r="N7" s="70">
        <v>32206</v>
      </c>
      <c r="O7" s="69">
        <f ca="1">INT((TODAY()-N7)/365.25)</f>
        <v>30</v>
      </c>
      <c r="P7" s="68" t="s">
        <v>76</v>
      </c>
      <c r="Q7" s="67" t="s">
        <v>95</v>
      </c>
      <c r="R7" s="66" t="s">
        <v>94</v>
      </c>
    </row>
    <row r="8" spans="1:18" x14ac:dyDescent="0.3">
      <c r="A8" s="68" t="s">
        <v>93</v>
      </c>
      <c r="B8" s="68" t="s">
        <v>78</v>
      </c>
      <c r="C8" s="72">
        <v>2</v>
      </c>
      <c r="D8" s="71">
        <v>4</v>
      </c>
      <c r="E8" s="72">
        <v>151</v>
      </c>
      <c r="F8" s="71">
        <v>4</v>
      </c>
      <c r="G8" s="71">
        <v>8</v>
      </c>
      <c r="H8" s="71">
        <v>4</v>
      </c>
      <c r="I8" s="72">
        <v>0</v>
      </c>
      <c r="J8" s="68" t="s">
        <v>62</v>
      </c>
      <c r="K8" s="71">
        <v>67</v>
      </c>
      <c r="L8" s="68"/>
      <c r="M8" s="68"/>
      <c r="N8" s="70">
        <v>31244</v>
      </c>
      <c r="O8" s="69">
        <f ca="1">INT((TODAY()-N8)/365.25)</f>
        <v>33</v>
      </c>
      <c r="P8" s="68" t="s">
        <v>76</v>
      </c>
      <c r="Q8" s="67" t="s">
        <v>92</v>
      </c>
      <c r="R8" s="66" t="s">
        <v>91</v>
      </c>
    </row>
    <row r="9" spans="1:18" x14ac:dyDescent="0.3">
      <c r="A9" s="68" t="s">
        <v>90</v>
      </c>
      <c r="B9" s="68" t="s">
        <v>78</v>
      </c>
      <c r="C9" s="72">
        <v>3</v>
      </c>
      <c r="D9" s="71">
        <v>8</v>
      </c>
      <c r="E9" s="72">
        <v>84</v>
      </c>
      <c r="F9" s="71">
        <v>4</v>
      </c>
      <c r="G9" s="71">
        <v>9</v>
      </c>
      <c r="H9" s="71">
        <v>4</v>
      </c>
      <c r="I9" s="71">
        <v>0</v>
      </c>
      <c r="J9" s="63" t="s">
        <v>62</v>
      </c>
      <c r="K9" s="71">
        <v>79</v>
      </c>
      <c r="L9" s="68"/>
      <c r="M9" s="68"/>
      <c r="N9" s="70">
        <v>31696</v>
      </c>
      <c r="O9" s="69">
        <f ca="1">INT((TODAY()-N9)/365.25)</f>
        <v>32</v>
      </c>
      <c r="P9" s="68" t="s">
        <v>61</v>
      </c>
      <c r="Q9" s="67" t="s">
        <v>89</v>
      </c>
      <c r="R9" s="66" t="s">
        <v>88</v>
      </c>
    </row>
    <row r="10" spans="1:18" x14ac:dyDescent="0.3">
      <c r="A10" s="68" t="s">
        <v>87</v>
      </c>
      <c r="B10" s="68" t="s">
        <v>78</v>
      </c>
      <c r="C10" s="72">
        <v>4</v>
      </c>
      <c r="D10" s="71">
        <v>10</v>
      </c>
      <c r="E10" s="72">
        <v>67</v>
      </c>
      <c r="F10" s="71">
        <v>3</v>
      </c>
      <c r="G10" s="71">
        <v>10</v>
      </c>
      <c r="H10" s="71">
        <v>6</v>
      </c>
      <c r="I10" s="72">
        <v>1</v>
      </c>
      <c r="J10" s="68" t="s">
        <v>86</v>
      </c>
      <c r="K10" s="71">
        <v>97</v>
      </c>
      <c r="L10" s="68"/>
      <c r="M10" s="68"/>
      <c r="N10" s="70">
        <v>32079</v>
      </c>
      <c r="O10" s="69">
        <f ca="1">INT((TODAY()-N10)/365.25)</f>
        <v>31</v>
      </c>
      <c r="P10" s="68" t="s">
        <v>61</v>
      </c>
      <c r="Q10" s="67" t="s">
        <v>85</v>
      </c>
      <c r="R10" s="66" t="s">
        <v>84</v>
      </c>
    </row>
    <row r="11" spans="1:18" x14ac:dyDescent="0.3">
      <c r="A11" s="68" t="s">
        <v>83</v>
      </c>
      <c r="B11" s="68" t="s">
        <v>63</v>
      </c>
      <c r="C11" s="72">
        <v>6</v>
      </c>
      <c r="D11" s="71">
        <v>5</v>
      </c>
      <c r="E11" s="72">
        <v>13</v>
      </c>
      <c r="F11" s="71">
        <v>6</v>
      </c>
      <c r="G11" s="71">
        <v>5</v>
      </c>
      <c r="H11" s="71">
        <v>6</v>
      </c>
      <c r="I11" s="71">
        <v>1</v>
      </c>
      <c r="J11" s="63" t="s">
        <v>82</v>
      </c>
      <c r="K11" s="71">
        <v>73</v>
      </c>
      <c r="L11" s="68"/>
      <c r="M11" s="68"/>
      <c r="N11" s="70">
        <v>33299</v>
      </c>
      <c r="O11" s="69">
        <f ca="1">INT((TODAY()-N11)/365.25)</f>
        <v>27</v>
      </c>
      <c r="P11" s="68" t="s">
        <v>55</v>
      </c>
      <c r="Q11" s="67" t="s">
        <v>81</v>
      </c>
      <c r="R11" s="66" t="s">
        <v>80</v>
      </c>
    </row>
    <row r="12" spans="1:18" hidden="1" x14ac:dyDescent="0.3">
      <c r="A12" s="68" t="s">
        <v>79</v>
      </c>
      <c r="B12" s="68" t="s">
        <v>78</v>
      </c>
      <c r="C12" s="72">
        <v>15</v>
      </c>
      <c r="D12" s="71">
        <v>3</v>
      </c>
      <c r="E12" s="72">
        <v>6</v>
      </c>
      <c r="F12" s="71">
        <v>2</v>
      </c>
      <c r="G12" s="71">
        <v>7</v>
      </c>
      <c r="H12" s="71">
        <v>3</v>
      </c>
      <c r="I12" s="72">
        <v>0</v>
      </c>
      <c r="J12" s="68" t="s">
        <v>77</v>
      </c>
      <c r="K12" s="71">
        <v>40</v>
      </c>
      <c r="L12" s="68"/>
      <c r="M12" s="68" t="s">
        <v>71</v>
      </c>
      <c r="N12" s="70">
        <v>32918</v>
      </c>
      <c r="O12" s="69">
        <f ca="1">INT((TODAY()-N12)/365.25)</f>
        <v>28</v>
      </c>
      <c r="P12" s="68" t="s">
        <v>76</v>
      </c>
      <c r="Q12" s="67" t="s">
        <v>75</v>
      </c>
      <c r="R12" s="66" t="s">
        <v>74</v>
      </c>
    </row>
    <row r="13" spans="1:18" hidden="1" x14ac:dyDescent="0.3">
      <c r="A13" s="68" t="s">
        <v>73</v>
      </c>
      <c r="B13" s="68" t="s">
        <v>57</v>
      </c>
      <c r="C13" s="72">
        <v>9</v>
      </c>
      <c r="D13" s="71">
        <v>7</v>
      </c>
      <c r="E13" s="72">
        <v>109</v>
      </c>
      <c r="F13" s="71">
        <v>9</v>
      </c>
      <c r="G13" s="71">
        <v>1</v>
      </c>
      <c r="H13" s="71">
        <v>8</v>
      </c>
      <c r="I13" s="72">
        <v>6</v>
      </c>
      <c r="J13" s="68" t="s">
        <v>72</v>
      </c>
      <c r="K13" s="71">
        <v>75</v>
      </c>
      <c r="L13" s="68" t="s">
        <v>71</v>
      </c>
      <c r="M13" s="68"/>
      <c r="N13" s="70">
        <v>31167</v>
      </c>
      <c r="O13" s="69">
        <f ca="1">INT((TODAY()-N13)/365.25)</f>
        <v>33</v>
      </c>
      <c r="P13" s="68" t="s">
        <v>55</v>
      </c>
      <c r="Q13" s="67" t="s">
        <v>70</v>
      </c>
      <c r="R13" s="66" t="s">
        <v>69</v>
      </c>
    </row>
    <row r="14" spans="1:18" x14ac:dyDescent="0.3">
      <c r="A14" s="68" t="s">
        <v>68</v>
      </c>
      <c r="B14" s="68" t="s">
        <v>63</v>
      </c>
      <c r="C14" s="72">
        <v>7</v>
      </c>
      <c r="D14" s="71">
        <v>8</v>
      </c>
      <c r="E14" s="72">
        <v>34</v>
      </c>
      <c r="F14" s="71">
        <v>9</v>
      </c>
      <c r="G14" s="71">
        <v>3</v>
      </c>
      <c r="H14" s="71">
        <v>9</v>
      </c>
      <c r="I14" s="72">
        <v>2</v>
      </c>
      <c r="J14" s="68" t="s">
        <v>67</v>
      </c>
      <c r="K14" s="71">
        <v>86</v>
      </c>
      <c r="L14" s="68"/>
      <c r="M14" s="68"/>
      <c r="N14" s="70">
        <v>31905</v>
      </c>
      <c r="O14" s="69">
        <f ca="1">INT((TODAY()-N14)/365.25)</f>
        <v>31</v>
      </c>
      <c r="P14" s="68" t="s">
        <v>61</v>
      </c>
      <c r="Q14" s="67" t="s">
        <v>66</v>
      </c>
      <c r="R14" s="66" t="s">
        <v>65</v>
      </c>
    </row>
    <row r="15" spans="1:18" x14ac:dyDescent="0.3">
      <c r="A15" s="68" t="s">
        <v>64</v>
      </c>
      <c r="B15" s="68" t="s">
        <v>63</v>
      </c>
      <c r="C15" s="72">
        <v>8</v>
      </c>
      <c r="D15" s="71">
        <v>7</v>
      </c>
      <c r="E15" s="72">
        <v>18</v>
      </c>
      <c r="F15" s="71">
        <v>8</v>
      </c>
      <c r="G15" s="71">
        <v>2</v>
      </c>
      <c r="H15" s="71">
        <v>9</v>
      </c>
      <c r="I15" s="72">
        <v>3</v>
      </c>
      <c r="J15" s="68" t="s">
        <v>62</v>
      </c>
      <c r="K15" s="71">
        <v>81</v>
      </c>
      <c r="L15" s="68"/>
      <c r="M15" s="68"/>
      <c r="N15" s="70">
        <v>32331</v>
      </c>
      <c r="O15" s="69">
        <f ca="1">INT((TODAY()-N15)/365.25)</f>
        <v>30</v>
      </c>
      <c r="P15" s="68" t="s">
        <v>61</v>
      </c>
      <c r="Q15" s="67" t="s">
        <v>60</v>
      </c>
      <c r="R15" s="66" t="s">
        <v>59</v>
      </c>
    </row>
    <row r="16" spans="1:18" x14ac:dyDescent="0.3">
      <c r="A16" s="68" t="s">
        <v>58</v>
      </c>
      <c r="B16" s="68" t="s">
        <v>57</v>
      </c>
      <c r="C16" s="72">
        <v>11</v>
      </c>
      <c r="D16" s="71">
        <v>6</v>
      </c>
      <c r="E16" s="72">
        <v>97</v>
      </c>
      <c r="F16" s="71">
        <v>9</v>
      </c>
      <c r="G16" s="71">
        <v>4</v>
      </c>
      <c r="H16" s="71">
        <v>7</v>
      </c>
      <c r="I16" s="72">
        <v>4</v>
      </c>
      <c r="J16" s="68" t="s">
        <v>56</v>
      </c>
      <c r="K16" s="71">
        <v>72</v>
      </c>
      <c r="L16" s="68"/>
      <c r="M16" s="68"/>
      <c r="N16" s="70">
        <v>33139</v>
      </c>
      <c r="O16" s="69">
        <f ca="1">INT((TODAY()-N16)/365.25)</f>
        <v>28</v>
      </c>
      <c r="P16" s="68" t="s">
        <v>55</v>
      </c>
      <c r="Q16" s="67" t="s">
        <v>54</v>
      </c>
      <c r="R16" s="66" t="s">
        <v>53</v>
      </c>
    </row>
    <row r="17" spans="10:11" x14ac:dyDescent="0.3">
      <c r="J17" s="63" t="s">
        <v>52</v>
      </c>
      <c r="K17" s="65">
        <f>AVERAGE(K6:K16)</f>
        <v>74.090909090909093</v>
      </c>
    </row>
  </sheetData>
  <autoFilter ref="A5:R17">
    <filterColumn colId="11">
      <filters blank="1"/>
    </filterColumn>
    <filterColumn colId="12">
      <filters blank="1"/>
    </filterColumn>
    <sortState ref="A6:R17">
      <sortCondition ref="C5:C17"/>
    </sortState>
  </autoFilter>
  <mergeCells count="1">
    <mergeCell ref="A3:E3"/>
  </mergeCells>
  <hyperlinks>
    <hyperlink ref="Q10" r:id="rId1"/>
    <hyperlink ref="Q7" r:id="rId2"/>
    <hyperlink ref="Q8" r:id="rId3"/>
    <hyperlink ref="Q16" r:id="rId4"/>
    <hyperlink ref="Q14" r:id="rId5"/>
    <hyperlink ref="Q15" r:id="rId6"/>
    <hyperlink ref="Q12" r:id="rId7"/>
    <hyperlink ref="Q13" r:id="rId8"/>
    <hyperlink ref="Q9" r:id="rId9"/>
    <hyperlink ref="Q11" r:id="rId10"/>
    <hyperlink ref="Q6" r:id="rId1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O12" sqref="O12"/>
    </sheetView>
  </sheetViews>
  <sheetFormatPr defaultRowHeight="18.75" x14ac:dyDescent="0.3"/>
  <cols>
    <col min="1" max="16384" width="9.140625" style="1"/>
  </cols>
  <sheetData>
    <row r="1" spans="1:14" s="19" customFormat="1" x14ac:dyDescent="0.3">
      <c r="A1" s="20" t="s">
        <v>125</v>
      </c>
      <c r="B1" s="20"/>
      <c r="C1" s="20"/>
      <c r="D1" s="20"/>
      <c r="E1" s="20"/>
    </row>
    <row r="3" spans="1:14" x14ac:dyDescent="0.3">
      <c r="A3" s="62" t="s">
        <v>124</v>
      </c>
      <c r="B3" s="62"/>
      <c r="C3" s="62"/>
      <c r="D3" s="62"/>
      <c r="E3" s="62"/>
      <c r="F3" s="62"/>
      <c r="G3" s="62"/>
      <c r="H3" s="62"/>
      <c r="I3" s="62"/>
      <c r="J3" s="62"/>
    </row>
    <row r="4" spans="1:14" x14ac:dyDescent="0.3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4" x14ac:dyDescent="0.3">
      <c r="A5" s="79" t="s">
        <v>123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</row>
    <row r="6" spans="1:14" ht="19.5" thickBot="1" x14ac:dyDescent="0.35"/>
    <row r="7" spans="1:14" ht="19.5" thickBot="1" x14ac:dyDescent="0.35">
      <c r="B7" s="78">
        <v>3</v>
      </c>
      <c r="C7" s="78">
        <v>3</v>
      </c>
      <c r="D7" s="78">
        <v>3</v>
      </c>
      <c r="E7" s="78">
        <v>3</v>
      </c>
      <c r="F7" s="78">
        <v>3</v>
      </c>
      <c r="G7" s="78">
        <v>3</v>
      </c>
      <c r="H7" s="78">
        <v>3</v>
      </c>
      <c r="J7" s="17" t="s">
        <v>0</v>
      </c>
      <c r="K7" s="16"/>
    </row>
    <row r="8" spans="1:14" ht="19.5" thickBot="1" x14ac:dyDescent="0.35">
      <c r="B8" s="78">
        <v>3</v>
      </c>
      <c r="C8" s="78">
        <v>3</v>
      </c>
      <c r="D8" s="78">
        <v>3</v>
      </c>
      <c r="E8" s="78">
        <v>3</v>
      </c>
      <c r="F8" s="78">
        <v>5</v>
      </c>
      <c r="G8" s="78">
        <v>5</v>
      </c>
      <c r="H8" s="78">
        <v>3</v>
      </c>
      <c r="J8" s="11">
        <v>1</v>
      </c>
      <c r="K8" s="15"/>
    </row>
    <row r="9" spans="1:14" x14ac:dyDescent="0.3">
      <c r="B9" s="78">
        <v>3</v>
      </c>
      <c r="C9" s="78">
        <v>3</v>
      </c>
      <c r="D9" s="78">
        <v>3</v>
      </c>
      <c r="E9" s="78">
        <v>3</v>
      </c>
      <c r="F9" s="78">
        <v>5</v>
      </c>
      <c r="G9" s="78">
        <v>5</v>
      </c>
      <c r="H9" s="78">
        <v>3</v>
      </c>
      <c r="J9" s="11">
        <v>2</v>
      </c>
      <c r="K9" s="13"/>
    </row>
    <row r="10" spans="1:14" x14ac:dyDescent="0.3">
      <c r="B10" s="78">
        <v>3</v>
      </c>
      <c r="C10" s="78">
        <v>3</v>
      </c>
      <c r="D10" s="78">
        <v>3</v>
      </c>
      <c r="E10" s="78">
        <v>3</v>
      </c>
      <c r="F10" s="78">
        <v>3</v>
      </c>
      <c r="G10" s="78">
        <v>3</v>
      </c>
      <c r="H10" s="78">
        <v>3</v>
      </c>
      <c r="J10" s="11">
        <v>3</v>
      </c>
      <c r="K10" s="12"/>
    </row>
    <row r="11" spans="1:14" x14ac:dyDescent="0.3">
      <c r="B11" s="78">
        <v>3</v>
      </c>
      <c r="C11" s="78">
        <v>3</v>
      </c>
      <c r="D11" s="78">
        <v>3</v>
      </c>
      <c r="E11" s="78">
        <v>3</v>
      </c>
      <c r="F11" s="78">
        <v>3</v>
      </c>
      <c r="G11" s="78">
        <v>3</v>
      </c>
      <c r="H11" s="78">
        <v>3</v>
      </c>
      <c r="J11" s="11">
        <v>4</v>
      </c>
      <c r="K11" s="10"/>
    </row>
    <row r="12" spans="1:14" ht="19.5" thickBot="1" x14ac:dyDescent="0.35">
      <c r="B12" s="78">
        <v>3</v>
      </c>
      <c r="C12" s="78">
        <v>4</v>
      </c>
      <c r="D12" s="78">
        <v>4</v>
      </c>
      <c r="E12" s="78">
        <v>4</v>
      </c>
      <c r="F12" s="78">
        <v>3</v>
      </c>
      <c r="G12" s="78">
        <v>3</v>
      </c>
      <c r="H12" s="78">
        <v>3</v>
      </c>
      <c r="J12" s="8">
        <v>5</v>
      </c>
      <c r="K12" s="7"/>
    </row>
    <row r="13" spans="1:14" x14ac:dyDescent="0.3">
      <c r="B13" s="78">
        <v>1</v>
      </c>
      <c r="C13" s="78">
        <v>4</v>
      </c>
      <c r="D13" s="78">
        <v>4</v>
      </c>
      <c r="E13" s="78">
        <v>4</v>
      </c>
      <c r="F13" s="78">
        <v>1</v>
      </c>
      <c r="G13" s="78">
        <v>1</v>
      </c>
      <c r="H13" s="78">
        <v>1</v>
      </c>
      <c r="J13" s="6"/>
      <c r="K13" s="5"/>
    </row>
    <row r="14" spans="1:14" x14ac:dyDescent="0.3">
      <c r="B14" s="78">
        <v>1</v>
      </c>
      <c r="C14" s="78">
        <v>4</v>
      </c>
      <c r="D14" s="78">
        <v>4</v>
      </c>
      <c r="E14" s="78">
        <v>4</v>
      </c>
      <c r="F14" s="78">
        <v>1</v>
      </c>
      <c r="G14" s="78">
        <v>1</v>
      </c>
      <c r="H14" s="78">
        <v>1</v>
      </c>
    </row>
    <row r="15" spans="1:14" x14ac:dyDescent="0.3">
      <c r="B15" s="78">
        <v>1</v>
      </c>
      <c r="C15" s="78">
        <v>4</v>
      </c>
      <c r="D15" s="78">
        <v>2</v>
      </c>
      <c r="E15" s="78">
        <v>4</v>
      </c>
      <c r="F15" s="78">
        <v>1</v>
      </c>
      <c r="G15" s="78">
        <v>1</v>
      </c>
      <c r="H15" s="78">
        <v>1</v>
      </c>
    </row>
    <row r="16" spans="1:14" x14ac:dyDescent="0.3">
      <c r="B16" s="78">
        <v>1</v>
      </c>
      <c r="C16" s="78">
        <v>1</v>
      </c>
      <c r="D16" s="78">
        <v>2</v>
      </c>
      <c r="E16" s="78">
        <v>1</v>
      </c>
      <c r="F16" s="78">
        <v>1</v>
      </c>
      <c r="G16" s="78">
        <v>1</v>
      </c>
      <c r="H16" s="78">
        <v>1</v>
      </c>
    </row>
    <row r="17" spans="2:8" x14ac:dyDescent="0.3">
      <c r="B17" s="78">
        <v>1</v>
      </c>
      <c r="C17" s="78">
        <v>1</v>
      </c>
      <c r="D17" s="78">
        <v>2</v>
      </c>
      <c r="E17" s="78">
        <v>1</v>
      </c>
      <c r="F17" s="78">
        <v>1</v>
      </c>
      <c r="G17" s="78">
        <v>1</v>
      </c>
      <c r="H17" s="78">
        <v>1</v>
      </c>
    </row>
    <row r="18" spans="2:8" x14ac:dyDescent="0.3">
      <c r="B18" s="78">
        <v>1</v>
      </c>
      <c r="C18" s="78">
        <v>2</v>
      </c>
      <c r="D18" s="78">
        <v>2</v>
      </c>
      <c r="E18" s="78">
        <v>2</v>
      </c>
      <c r="F18" s="78">
        <v>1</v>
      </c>
      <c r="G18" s="78">
        <v>1</v>
      </c>
      <c r="H18" s="78">
        <v>1</v>
      </c>
    </row>
    <row r="19" spans="2:8" x14ac:dyDescent="0.3">
      <c r="B19" s="78">
        <v>4</v>
      </c>
      <c r="C19" s="78">
        <v>4</v>
      </c>
      <c r="D19" s="78">
        <v>4</v>
      </c>
      <c r="E19" s="78">
        <v>4</v>
      </c>
      <c r="F19" s="78">
        <v>4</v>
      </c>
      <c r="G19" s="78">
        <v>4</v>
      </c>
      <c r="H19" s="78">
        <v>4</v>
      </c>
    </row>
    <row r="20" spans="2:8" x14ac:dyDescent="0.3">
      <c r="B20" s="78">
        <v>4</v>
      </c>
      <c r="C20" s="78">
        <v>4</v>
      </c>
      <c r="D20" s="78">
        <v>4</v>
      </c>
      <c r="E20" s="78">
        <v>4</v>
      </c>
      <c r="F20" s="78">
        <v>4</v>
      </c>
      <c r="G20" s="78">
        <v>4</v>
      </c>
      <c r="H20" s="78">
        <v>4</v>
      </c>
    </row>
    <row r="21" spans="2:8" x14ac:dyDescent="0.3">
      <c r="B21" s="78">
        <v>4</v>
      </c>
      <c r="C21" s="78">
        <v>4</v>
      </c>
      <c r="D21" s="78">
        <v>4</v>
      </c>
      <c r="E21" s="78">
        <v>4</v>
      </c>
      <c r="F21" s="78">
        <v>4</v>
      </c>
      <c r="G21" s="78">
        <v>4</v>
      </c>
      <c r="H21" s="78">
        <v>4</v>
      </c>
    </row>
    <row r="22" spans="2:8" x14ac:dyDescent="0.3">
      <c r="B22" s="78">
        <v>4</v>
      </c>
      <c r="C22" s="78">
        <v>4</v>
      </c>
      <c r="D22" s="78">
        <v>4</v>
      </c>
      <c r="E22" s="78">
        <v>4</v>
      </c>
      <c r="F22" s="78">
        <v>4</v>
      </c>
      <c r="G22" s="78">
        <v>4</v>
      </c>
      <c r="H22" s="78">
        <v>4</v>
      </c>
    </row>
  </sheetData>
  <mergeCells count="2">
    <mergeCell ref="J7:K7"/>
    <mergeCell ref="A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topLeftCell="E1" workbookViewId="0">
      <selection activeCell="S12" sqref="S8:Z12"/>
    </sheetView>
  </sheetViews>
  <sheetFormatPr defaultRowHeight="15" x14ac:dyDescent="0.25"/>
  <cols>
    <col min="2" max="2" width="11.42578125" customWidth="1"/>
    <col min="4" max="4" width="13" customWidth="1"/>
    <col min="6" max="6" width="13.5703125" customWidth="1"/>
  </cols>
  <sheetData>
    <row r="1" spans="1:9" s="83" customFormat="1" ht="36" x14ac:dyDescent="0.55000000000000004">
      <c r="A1" s="83" t="s">
        <v>141</v>
      </c>
    </row>
    <row r="3" spans="1:9" x14ac:dyDescent="0.25">
      <c r="A3" t="s">
        <v>140</v>
      </c>
    </row>
    <row r="5" spans="1:9" x14ac:dyDescent="0.25">
      <c r="A5" t="s">
        <v>139</v>
      </c>
    </row>
    <row r="7" spans="1:9" x14ac:dyDescent="0.25">
      <c r="B7" s="82" t="s">
        <v>138</v>
      </c>
      <c r="D7" s="82" t="s">
        <v>137</v>
      </c>
      <c r="F7" s="82" t="s">
        <v>136</v>
      </c>
      <c r="H7" s="82" t="s">
        <v>135</v>
      </c>
    </row>
    <row r="8" spans="1:9" ht="63" customHeight="1" x14ac:dyDescent="0.25">
      <c r="A8" s="82" t="s">
        <v>120</v>
      </c>
      <c r="B8" s="81" t="s">
        <v>134</v>
      </c>
      <c r="D8" s="81" t="s">
        <v>133</v>
      </c>
      <c r="F8" s="81" t="s">
        <v>132</v>
      </c>
    </row>
    <row r="9" spans="1:9" x14ac:dyDescent="0.25">
      <c r="A9" t="s">
        <v>131</v>
      </c>
      <c r="B9">
        <v>12</v>
      </c>
      <c r="D9" t="s">
        <v>127</v>
      </c>
      <c r="F9">
        <v>1066</v>
      </c>
      <c r="H9">
        <v>2</v>
      </c>
    </row>
    <row r="10" spans="1:9" x14ac:dyDescent="0.25">
      <c r="A10" t="s">
        <v>130</v>
      </c>
      <c r="B10">
        <v>12</v>
      </c>
      <c r="D10" t="s">
        <v>127</v>
      </c>
      <c r="F10" t="s">
        <v>129</v>
      </c>
      <c r="H10">
        <v>1</v>
      </c>
    </row>
    <row r="11" spans="1:9" s="80" customFormat="1" x14ac:dyDescent="0.25">
      <c r="A11" s="80" t="s">
        <v>128</v>
      </c>
      <c r="B11" s="80">
        <v>13</v>
      </c>
      <c r="D11" s="80" t="s">
        <v>127</v>
      </c>
      <c r="F11" s="80">
        <v>1066</v>
      </c>
      <c r="H11" s="80">
        <v>3</v>
      </c>
      <c r="I11" s="80" t="s">
        <v>126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L5 O1 Task 1 Ans</vt:lpstr>
      <vt:lpstr>L5 O1 Task 2 Ans</vt:lpstr>
      <vt:lpstr>L5 O1 Task 3 Ans</vt:lpstr>
      <vt:lpstr>L5 O2 Task 1 Ans</vt:lpstr>
      <vt:lpstr>L5 O2 Task 2 Ans</vt:lpstr>
      <vt:lpstr>L5 O3 Task 1 Ans</vt:lpstr>
      <vt:lpstr>L5 O3 Task 2 Ans</vt:lpstr>
      <vt:lpstr>Sheet1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Sinclair</dc:creator>
  <cp:lastModifiedBy>Liz Sinclair</cp:lastModifiedBy>
  <dcterms:created xsi:type="dcterms:W3CDTF">2019-01-23T12:04:33Z</dcterms:created>
  <dcterms:modified xsi:type="dcterms:W3CDTF">2019-01-23T12:08:29Z</dcterms:modified>
</cp:coreProperties>
</file>