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ADA0623-959C-49F4-A105-A9E2D8D46556}"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Table_1" sheetId="3" r:id="rId3"/>
    <sheet name="Table_2" sheetId="4" r:id="rId4"/>
    <sheet name="Table_3" sheetId="5" r:id="rId5"/>
    <sheet name="Table_4" sheetId="6" r:id="rId6"/>
    <sheet name="Table_5" sheetId="7" r:id="rId7"/>
    <sheet name="Table_6" sheetId="8" r:id="rId8"/>
    <sheet name="Table_7" sheetId="9" r:id="rId9"/>
    <sheet name="Table_8" sheetId="10" r:id="rId10"/>
    <sheet name="Table_9" sheetId="11" r:id="rId11"/>
    <sheet name="Table_10"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2" l="1"/>
  <c r="A3" i="12"/>
  <c r="A9" i="11"/>
  <c r="A3" i="11"/>
  <c r="A39" i="10"/>
  <c r="A3" i="10"/>
  <c r="A13" i="9"/>
  <c r="A3" i="9"/>
  <c r="A35" i="8"/>
  <c r="A3" i="8"/>
  <c r="A43" i="7"/>
  <c r="A3" i="7"/>
  <c r="A57" i="6"/>
  <c r="A3" i="6"/>
  <c r="A62" i="5"/>
  <c r="A3" i="5"/>
  <c r="A9" i="4"/>
  <c r="A3" i="4"/>
  <c r="A9" i="3"/>
  <c r="A3" i="3"/>
  <c r="A17" i="2"/>
  <c r="B16" i="2"/>
  <c r="B14" i="2"/>
  <c r="A13" i="1"/>
  <c r="A12" i="1"/>
  <c r="A11" i="1"/>
  <c r="A10" i="1"/>
  <c r="A9" i="1"/>
  <c r="A8" i="1"/>
  <c r="A7" i="1"/>
  <c r="A6" i="1"/>
  <c r="A5" i="1"/>
  <c r="A4" i="1"/>
  <c r="A3" i="1"/>
</calcChain>
</file>

<file path=xl/sharedStrings.xml><?xml version="1.0" encoding="utf-8"?>
<sst xmlns="http://schemas.openxmlformats.org/spreadsheetml/2006/main" count="393" uniqueCount="203">
  <si>
    <t>Assessment arrangements 2026</t>
  </si>
  <si>
    <t>This release presents a summary of assessment arrangements requested for National 5, Higher and Advanced Higher from 2022 to 2026.</t>
  </si>
  <si>
    <t>Reference: 26AA</t>
  </si>
  <si>
    <t>Release date: 4 August 2026</t>
  </si>
  <si>
    <t>Contact name: Chris Boulter</t>
  </si>
  <si>
    <t>Contact email: data.analytics@qualifications.gov.scot</t>
  </si>
  <si>
    <t>Notes accompanying this release</t>
  </si>
  <si>
    <t>This worksheet contains one table.</t>
  </si>
  <si>
    <t>Note number</t>
  </si>
  <si>
    <t>Note text</t>
  </si>
  <si>
    <t>[note 1]</t>
  </si>
  <si>
    <t>Assessment arrangements data was revised in 2026, with a historic series for 2018 and 2019 produced alongside (there were no assessment arrangements in 2020 or 2021). We improved the methodology by producing statistics on assessment arrangements for candidates who were entered for the matching National Qualifications assessment from Table 2 onwards. Table 1 contains total assessment arrangement requests, including those without a matching course entry.</t>
  </si>
  <si>
    <t>[note 2]</t>
  </si>
  <si>
    <t>All figures are rounded to the nearest five. Figures between one and four inclusive have been suppressed to protect against the risk of disclosure of personal information. Cells containing suppressed figures are marked up with the shorthand [c].</t>
  </si>
  <si>
    <t>[note 3]</t>
  </si>
  <si>
    <t>The "number of learners" refers to unique learners making one or more assessment arrangement requests.</t>
  </si>
  <si>
    <t>[note 4]</t>
  </si>
  <si>
    <t>The "number of requests" refers to unique subject / level assessment arrangements requests.</t>
  </si>
  <si>
    <t>[note 5]</t>
  </si>
  <si>
    <t>Figures for "assessment arrangements by type" are greater than the "number of requests" as learners can request more than one single arrangement for each specific subject / level request.</t>
  </si>
  <si>
    <t>[note 6]</t>
  </si>
  <si>
    <t>"Assessment arrangements by level" refers to unique subject / level requests for National 5, Higher and Advanced Higher.</t>
  </si>
  <si>
    <t>[note 7]</t>
  </si>
  <si>
    <t>"Other" centre type refers to Higher Education Institutions, Public Sector Employers and Private Sector Training Provider centre types.</t>
  </si>
  <si>
    <t>[note 8]</t>
  </si>
  <si>
    <t>Qualifications for which no assessment arrangement requests have been made this year or in the past 4 years have not been included.</t>
  </si>
  <si>
    <t>[note 9]</t>
  </si>
  <si>
    <t>Qualifications Scotland do not hold information on whether requested assessments arrangements are actually used when assessments take place.</t>
  </si>
  <si>
    <t>[note 10]</t>
  </si>
  <si>
    <t>Total figures for produced tables may differ from overall total figures in Table 2. For example, where candidate postcodes have not been matched with SIMD quintiles.</t>
  </si>
  <si>
    <t>[note 11]</t>
  </si>
  <si>
    <t>[note 12]</t>
  </si>
  <si>
    <t>Further information on assessment arrangement types can be found in the document called Assessment Arrangements Explained: Information for centres.</t>
  </si>
  <si>
    <t>[note 13]</t>
  </si>
  <si>
    <t>Table 1: Total learners and requests</t>
  </si>
  <si>
    <t>No shorthands are used in this table.</t>
  </si>
  <si>
    <t>Category</t>
  </si>
  <si>
    <t>2026</t>
  </si>
  <si>
    <t>2025</t>
  </si>
  <si>
    <t>2024</t>
  </si>
  <si>
    <t>2023</t>
  </si>
  <si>
    <t>2022</t>
  </si>
  <si>
    <t>Number of unique learners who made a request</t>
  </si>
  <si>
    <t>Number of requests for assessment arrangements</t>
  </si>
  <si>
    <t>Average number of requests for learners who made a request</t>
  </si>
  <si>
    <t>Table 2: Total learners and requests with a course entry</t>
  </si>
  <si>
    <t>Number of unique learners who made a request with a course entry</t>
  </si>
  <si>
    <t>Number of requests for assessment arrangements with a course entry</t>
  </si>
  <si>
    <t>Average number of requests for learners who made a request with a course entry</t>
  </si>
  <si>
    <t>Table 3: National 5 requests with a course entry</t>
  </si>
  <si>
    <t>Some shorthand is used in this table, [c] where a value is suppressed to protect against the risk of disclosure of personal information.</t>
  </si>
  <si>
    <t>Subject</t>
  </si>
  <si>
    <t>Accounting</t>
  </si>
  <si>
    <t>Administration and IT</t>
  </si>
  <si>
    <t>Applications of Mathematics</t>
  </si>
  <si>
    <t>Art and Design</t>
  </si>
  <si>
    <t>Biology</t>
  </si>
  <si>
    <t>Business Management</t>
  </si>
  <si>
    <t>Cantonese</t>
  </si>
  <si>
    <t>[c]</t>
  </si>
  <si>
    <t>Care</t>
  </si>
  <si>
    <t>Chemistry</t>
  </si>
  <si>
    <t>Classical Studies</t>
  </si>
  <si>
    <t>Computing Science</t>
  </si>
  <si>
    <t>Cruinn-eòlas (Geography)</t>
  </si>
  <si>
    <t>Dance</t>
  </si>
  <si>
    <t>Design and Manufacture</t>
  </si>
  <si>
    <t>Drama</t>
  </si>
  <si>
    <t>Eachdraidh (History)</t>
  </si>
  <si>
    <t>Economics</t>
  </si>
  <si>
    <t>Engineering Science</t>
  </si>
  <si>
    <t>English</t>
  </si>
  <si>
    <t>English for Speakers of Other Languages</t>
  </si>
  <si>
    <t>Environmental Science</t>
  </si>
  <si>
    <t>Fashion and Textile Technology</t>
  </si>
  <si>
    <t>French</t>
  </si>
  <si>
    <t>Gaelic (Learners)</t>
  </si>
  <si>
    <t>Gàidhlig</t>
  </si>
  <si>
    <t>Geography</t>
  </si>
  <si>
    <t>German</t>
  </si>
  <si>
    <t>Gnìomhachas Matamataigs (Applications of Mathematics)</t>
  </si>
  <si>
    <t>Graphic Communication</t>
  </si>
  <si>
    <t>Health and Food Technology</t>
  </si>
  <si>
    <t>History</t>
  </si>
  <si>
    <t>Italian</t>
  </si>
  <si>
    <t>Latin</t>
  </si>
  <si>
    <t>Mandarin (Simplified)</t>
  </si>
  <si>
    <t>Mandarin (Traditional)</t>
  </si>
  <si>
    <t>Matamataig (Mathematics)</t>
  </si>
  <si>
    <t>Mathematics</t>
  </si>
  <si>
    <t>Media</t>
  </si>
  <si>
    <t>Modern Studies</t>
  </si>
  <si>
    <t>Music</t>
  </si>
  <si>
    <t>Music Technology</t>
  </si>
  <si>
    <t>Nuadh-eòlas (Modern Studies)</t>
  </si>
  <si>
    <t>Philosophy</t>
  </si>
  <si>
    <t>Physical Education</t>
  </si>
  <si>
    <t>Physics</t>
  </si>
  <si>
    <t>Practical Cake Craft</t>
  </si>
  <si>
    <t>Practical Cookery</t>
  </si>
  <si>
    <t>Practical Electronics</t>
  </si>
  <si>
    <t>Practical Metalworking</t>
  </si>
  <si>
    <t>Practical Woodworking</t>
  </si>
  <si>
    <t>Psychology</t>
  </si>
  <si>
    <t>Religious Moral and Philosophical Studies</t>
  </si>
  <si>
    <t>Sociology</t>
  </si>
  <si>
    <t>Spanish</t>
  </si>
  <si>
    <t>Urdu</t>
  </si>
  <si>
    <t>Total</t>
  </si>
  <si>
    <t>Table 4: Higher requests with a course entry</t>
  </si>
  <si>
    <t>Childcare and Development</t>
  </si>
  <si>
    <t>Human Biology</t>
  </si>
  <si>
    <t>Photography</t>
  </si>
  <si>
    <t>Politics</t>
  </si>
  <si>
    <t>Table 5: Advanced Higher requests with a course entry</t>
  </si>
  <si>
    <t>Art and Design (Design)</t>
  </si>
  <si>
    <t>Art and Design (Expressive)</t>
  </si>
  <si>
    <t>Mathematics of Mechanics</t>
  </si>
  <si>
    <t>Music: Portfolio</t>
  </si>
  <si>
    <t>Statistics</t>
  </si>
  <si>
    <t>Table 6: Arrangement types with a course entry</t>
  </si>
  <si>
    <t>Arrangements</t>
  </si>
  <si>
    <t>Braille</t>
  </si>
  <si>
    <t>Braille certificate</t>
  </si>
  <si>
    <t>Calculator</t>
  </si>
  <si>
    <t>Candidate signs</t>
  </si>
  <si>
    <t>Coloured paper</t>
  </si>
  <si>
    <t>Digital question paper</t>
  </si>
  <si>
    <t>Enlarged certificate</t>
  </si>
  <si>
    <t>Enlarged print</t>
  </si>
  <si>
    <t>Extra time</t>
  </si>
  <si>
    <t>ICT with handheld spellchecker</t>
  </si>
  <si>
    <t>ICT with word processor with spellchecker</t>
  </si>
  <si>
    <t>ICT with word processor without spellchecker</t>
  </si>
  <si>
    <t>Live presentation</t>
  </si>
  <si>
    <t>Modified content</t>
  </si>
  <si>
    <t>Non standard font type</t>
  </si>
  <si>
    <t>Non standard paper orientation</t>
  </si>
  <si>
    <t>Non standard paper size</t>
  </si>
  <si>
    <t>Prompter</t>
  </si>
  <si>
    <t>Reader</t>
  </si>
  <si>
    <t>Referral to principal assessor</t>
  </si>
  <si>
    <t>Rest periods</t>
  </si>
  <si>
    <t>Scribe</t>
  </si>
  <si>
    <t>Separate accommodation</t>
  </si>
  <si>
    <t>Signed to candidate</t>
  </si>
  <si>
    <t>Supervised breaks</t>
  </si>
  <si>
    <t>Transcription with correction</t>
  </si>
  <si>
    <t>Transcription without correction</t>
  </si>
  <si>
    <t>Any other arrangements</t>
  </si>
  <si>
    <t>Table 7: Requests with a course entry by centre type</t>
  </si>
  <si>
    <t>Centre type</t>
  </si>
  <si>
    <t>Education Authority - Secondary School</t>
  </si>
  <si>
    <t>Education Authority - Special School</t>
  </si>
  <si>
    <t>FE College</t>
  </si>
  <si>
    <t>Independent - Secondary School</t>
  </si>
  <si>
    <t>Independent - Special School</t>
  </si>
  <si>
    <t>Other</t>
  </si>
  <si>
    <t>Table 8: Requests with a course entry by education authority</t>
  </si>
  <si>
    <t>Education authority</t>
  </si>
  <si>
    <t>Aberdeen City Council Education Department</t>
  </si>
  <si>
    <t>Aberdeenshire Council Education Department</t>
  </si>
  <si>
    <t>Angus Council Education Department</t>
  </si>
  <si>
    <t>Argyll and Bute Council Education Department</t>
  </si>
  <si>
    <t>City of Glasgow Council Education Department</t>
  </si>
  <si>
    <t>Clackmannanshire Council Education Department</t>
  </si>
  <si>
    <t>Comhairle Nan Eilean Siar Education Department</t>
  </si>
  <si>
    <t>Dumfries and Galloway Council Education Department</t>
  </si>
  <si>
    <t>Dundee City Council Education Department</t>
  </si>
  <si>
    <t>East Ayrshire Council Education Department</t>
  </si>
  <si>
    <t>East Dunbartonshire Council Education Department</t>
  </si>
  <si>
    <t>East Lothian Council Education Department</t>
  </si>
  <si>
    <t>East Renfrewshire Council Education Department</t>
  </si>
  <si>
    <t>Falkirk Council Education Department</t>
  </si>
  <si>
    <t>Fife Council Education Department</t>
  </si>
  <si>
    <t>Highland Council Education Department</t>
  </si>
  <si>
    <t>Inverclyde Council Education Department</t>
  </si>
  <si>
    <t>Midlothian Council Education Department</t>
  </si>
  <si>
    <t>North Ayrshire Council Education Department</t>
  </si>
  <si>
    <t>North Lanarkshire Council Education Department</t>
  </si>
  <si>
    <t>Orkney Islands Council Education Department</t>
  </si>
  <si>
    <t>Perth &amp; Kinross Council Education Department</t>
  </si>
  <si>
    <t>Renfrewshire Council Education Department</t>
  </si>
  <si>
    <t>Scottish Borders Council Education Department</t>
  </si>
  <si>
    <t>Shetland Islands Council Education Department</t>
  </si>
  <si>
    <t>South Ayrshire Council Education Department</t>
  </si>
  <si>
    <t>South Lanarkshire Council Education Department</t>
  </si>
  <si>
    <t>Stirling Council Education Department</t>
  </si>
  <si>
    <t>The City of Edinburgh Council Education Department</t>
  </si>
  <si>
    <t>The Moray Council Education Department</t>
  </si>
  <si>
    <t>West Dunbartonshire Council Education Department</t>
  </si>
  <si>
    <t>West Lothian Council Education Department</t>
  </si>
  <si>
    <t>Table 9: Requests with a course entry by sex</t>
  </si>
  <si>
    <t>Sex</t>
  </si>
  <si>
    <t>Female</t>
  </si>
  <si>
    <t>Male</t>
  </si>
  <si>
    <t>Table 10: Requests with a course entry by SIMD</t>
  </si>
  <si>
    <t>SIMD Quintile</t>
  </si>
  <si>
    <t>SIMD 1</t>
  </si>
  <si>
    <t>SIMD 2</t>
  </si>
  <si>
    <t>SIMD 3</t>
  </si>
  <si>
    <t>SIMD 4</t>
  </si>
  <si>
    <t>SIMD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</si>
</sst>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requests_with_a_course_entry_by_sex" displayName="table_9_requests_with_a_course_entry_by_sex" ref="A5:F8" totalsRowShown="0">
  <tableColumns count="6">
    <tableColumn id="1" xr3:uid="{00000000-0010-0000-0900-000001000000}" name="Sex"/>
    <tableColumn id="2" xr3:uid="{00000000-0010-0000-0900-000002000000}" name="2026"/>
    <tableColumn id="3" xr3:uid="{00000000-0010-0000-0900-000003000000}" name="2025"/>
    <tableColumn id="4" xr3:uid="{00000000-0010-0000-0900-000004000000}" name="2024"/>
    <tableColumn id="5" xr3:uid="{00000000-0010-0000-0900-000005000000}" name="2023"/>
    <tableColumn id="6" xr3:uid="{00000000-0010-0000-0900-000006000000}" name="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requests_with_a_course_entry_by_simd" displayName="table_10_requests_with_a_course_entry_by_simd" ref="A5:F11" totalsRowShown="0">
  <tableColumns count="6">
    <tableColumn id="1" xr3:uid="{00000000-0010-0000-0A00-000001000000}" name="SIMD Quintile"/>
    <tableColumn id="2" xr3:uid="{00000000-0010-0000-0A00-000002000000}" name="2026"/>
    <tableColumn id="3" xr3:uid="{00000000-0010-0000-0A00-000003000000}" name="2025"/>
    <tableColumn id="4" xr3:uid="{00000000-0010-0000-0A00-000004000000}" name="2024"/>
    <tableColumn id="5" xr3:uid="{00000000-0010-0000-0A00-000005000000}" name="2023"/>
    <tableColumn id="6" xr3:uid="{00000000-0010-0000-0A00-000006000000}" name="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total_learners_and_requests" displayName="table_1_total_learners_and_requests" ref="A5:F8" totalsRowShown="0">
  <tableColumns count="6">
    <tableColumn id="1" xr3:uid="{00000000-0010-0000-0100-000001000000}" name="Category"/>
    <tableColumn id="2" xr3:uid="{00000000-0010-0000-0100-000002000000}" name="2026"/>
    <tableColumn id="3" xr3:uid="{00000000-0010-0000-0100-000003000000}" name="2025"/>
    <tableColumn id="4" xr3:uid="{00000000-0010-0000-0100-000004000000}" name="2024"/>
    <tableColumn id="5" xr3:uid="{00000000-0010-0000-0100-000005000000}" name="2023"/>
    <tableColumn id="6" xr3:uid="{00000000-0010-0000-0100-000006000000}" name="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total_learners_and_requests_with_a_course_entry" displayName="table_2_total_learners_and_requests_with_a_course_entry" ref="A5:F8" totalsRowShown="0">
  <tableColumns count="6">
    <tableColumn id="1" xr3:uid="{00000000-0010-0000-0200-000001000000}" name="Category"/>
    <tableColumn id="2" xr3:uid="{00000000-0010-0000-0200-000002000000}" name="2026"/>
    <tableColumn id="3" xr3:uid="{00000000-0010-0000-0200-000003000000}" name="2025"/>
    <tableColumn id="4" xr3:uid="{00000000-0010-0000-0200-000004000000}" name="2024"/>
    <tableColumn id="5" xr3:uid="{00000000-0010-0000-0200-000005000000}" name="2023"/>
    <tableColumn id="6" xr3:uid="{00000000-0010-0000-0200-000006000000}" name="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5_requests_with_a_course_entry" displayName="table_3_national_5_requests_with_a_course_entry" ref="A5:F61" totalsRowShown="0">
  <tableColumns count="6">
    <tableColumn id="1" xr3:uid="{00000000-0010-0000-0300-000001000000}" name="Subject"/>
    <tableColumn id="2" xr3:uid="{00000000-0010-0000-0300-000002000000}" name="2026"/>
    <tableColumn id="3" xr3:uid="{00000000-0010-0000-0300-000003000000}" name="2025"/>
    <tableColumn id="4" xr3:uid="{00000000-0010-0000-0300-000004000000}" name="2024"/>
    <tableColumn id="5" xr3:uid="{00000000-0010-0000-0300-000005000000}" name="2023"/>
    <tableColumn id="6" xr3:uid="{00000000-0010-0000-0300-000006000000}" name="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higher_requests_with_a_course_entry" displayName="table_4_higher_requests_with_a_course_entry" ref="A5:F56" totalsRowShown="0">
  <tableColumns count="6">
    <tableColumn id="1" xr3:uid="{00000000-0010-0000-0400-000001000000}" name="Subject"/>
    <tableColumn id="2" xr3:uid="{00000000-0010-0000-0400-000002000000}" name="2026"/>
    <tableColumn id="3" xr3:uid="{00000000-0010-0000-0400-000003000000}" name="2025"/>
    <tableColumn id="4" xr3:uid="{00000000-0010-0000-0400-000004000000}" name="2024"/>
    <tableColumn id="5" xr3:uid="{00000000-0010-0000-0400-000005000000}" name="2023"/>
    <tableColumn id="6" xr3:uid="{00000000-0010-0000-0400-000006000000}" name="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advanced_higher_requests_with_a_course_entry" displayName="table_5_advanced_higher_requests_with_a_course_entry" ref="A5:F42" totalsRowShown="0">
  <tableColumns count="6">
    <tableColumn id="1" xr3:uid="{00000000-0010-0000-0500-000001000000}" name="Subject"/>
    <tableColumn id="2" xr3:uid="{00000000-0010-0000-0500-000002000000}" name="2026"/>
    <tableColumn id="3" xr3:uid="{00000000-0010-0000-0500-000003000000}" name="2025"/>
    <tableColumn id="4" xr3:uid="{00000000-0010-0000-0500-000004000000}" name="2024"/>
    <tableColumn id="5" xr3:uid="{00000000-0010-0000-0500-000005000000}" name="2023"/>
    <tableColumn id="6" xr3:uid="{00000000-0010-0000-0500-000006000000}" name="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rrangement_types_with_a_course_entry" displayName="table_6_arrangement_types_with_a_course_entry" ref="A5:F34" totalsRowShown="0">
  <tableColumns count="6">
    <tableColumn id="1" xr3:uid="{00000000-0010-0000-0600-000001000000}" name="Arrangements"/>
    <tableColumn id="2" xr3:uid="{00000000-0010-0000-0600-000002000000}" name="2026"/>
    <tableColumn id="3" xr3:uid="{00000000-0010-0000-0600-000003000000}" name="2025"/>
    <tableColumn id="4" xr3:uid="{00000000-0010-0000-0600-000004000000}" name="2024"/>
    <tableColumn id="5" xr3:uid="{00000000-0010-0000-0600-000005000000}" name="2023"/>
    <tableColumn id="6" xr3:uid="{00000000-0010-0000-0600-000006000000}" name="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requests_with_a_course_entry_by_centre_type" displayName="table_7_requests_with_a_course_entry_by_centre_type" ref="A5:F12" totalsRowShown="0">
  <tableColumns count="6">
    <tableColumn id="1" xr3:uid="{00000000-0010-0000-0700-000001000000}" name="Centre type"/>
    <tableColumn id="2" xr3:uid="{00000000-0010-0000-0700-000002000000}" name="2026"/>
    <tableColumn id="3" xr3:uid="{00000000-0010-0000-0700-000003000000}" name="2025"/>
    <tableColumn id="4" xr3:uid="{00000000-0010-0000-0700-000004000000}" name="2024"/>
    <tableColumn id="5" xr3:uid="{00000000-0010-0000-0700-000005000000}" name="2023"/>
    <tableColumn id="6" xr3:uid="{00000000-0010-0000-0700-000006000000}" name="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requests_with_a_course_entry_by_education_authority" displayName="table_8_requests_with_a_course_entry_by_education_authority" ref="A5:F38" totalsRowShown="0">
  <tableColumns count="6">
    <tableColumn id="1" xr3:uid="{00000000-0010-0000-0800-000001000000}" name="Education authority"/>
    <tableColumn id="2" xr3:uid="{00000000-0010-0000-0800-000002000000}" name="2026"/>
    <tableColumn id="3" xr3:uid="{00000000-0010-0000-0800-000003000000}" name="2025"/>
    <tableColumn id="4" xr3:uid="{00000000-0010-0000-0800-000004000000}" name="2024"/>
    <tableColumn id="5" xr3:uid="{00000000-0010-0000-0800-000005000000}" name="2023"/>
    <tableColumn id="6" xr3:uid="{00000000-0010-0000-0800-000006000000}" name="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defaultRowHeight="15.5" x14ac:dyDescent="0.35"/>
  <cols>
    <col min="1" max="1" width="70.53515625" bestFit="1" customWidth="1"/>
  </cols>
  <sheetData>
    <row r="1" spans="1:1" ht="30" customHeight="1" x14ac:dyDescent="0.35">
      <c r="A1" s="10"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HYPERLINK("#'Table_1'!A1", "Table 1: Total learners and requests")</f>
        <v>Table 1: Total learners and requests</v>
      </c>
    </row>
    <row r="5" spans="1:1" x14ac:dyDescent="0.35">
      <c r="A5" s="2" t="str">
        <f>HYPERLINK("#'Table_2'!A1", "Table 2: Total learners and requests with a course entry")</f>
        <v>Table 2: Total learners and requests with a course entry</v>
      </c>
    </row>
    <row r="6" spans="1:1" x14ac:dyDescent="0.35">
      <c r="A6" s="2" t="str">
        <f>HYPERLINK("#'Table_3'!A1", "Table 3: National 5 requests with a course entry")</f>
        <v>Table 3: National 5 requests with a course entry</v>
      </c>
    </row>
    <row r="7" spans="1:1" x14ac:dyDescent="0.35">
      <c r="A7" s="2" t="str">
        <f>HYPERLINK("#'Table_4'!A1", "Table 4: Higher requests with a course entry")</f>
        <v>Table 4: Higher requests with a course entry</v>
      </c>
    </row>
    <row r="8" spans="1:1" x14ac:dyDescent="0.35">
      <c r="A8" s="2" t="str">
        <f>HYPERLINK("#'Table_5'!A1", "Table 5: Advanced Higher requests with a course entry")</f>
        <v>Table 5: Advanced Higher requests with a course entry</v>
      </c>
    </row>
    <row r="9" spans="1:1" x14ac:dyDescent="0.35">
      <c r="A9" s="2" t="str">
        <f>HYPERLINK("#'Table_6'!A1", "Table 6: Arrangement types with a course entry")</f>
        <v>Table 6: Arrangement types with a course entry</v>
      </c>
    </row>
    <row r="10" spans="1:1" x14ac:dyDescent="0.35">
      <c r="A10" s="2" t="str">
        <f>HYPERLINK("#'Table_7'!A1", "Table 7: Requests with a course entry by centre type")</f>
        <v>Table 7: Requests with a course entry by centre type</v>
      </c>
    </row>
    <row r="11" spans="1:1" x14ac:dyDescent="0.35">
      <c r="A11" s="2" t="str">
        <f>HYPERLINK("#'Table_8'!A1", "Table 8: Requests with a course entry by education authority")</f>
        <v>Table 8: Requests with a course entry by education authority</v>
      </c>
    </row>
    <row r="12" spans="1:1" x14ac:dyDescent="0.35">
      <c r="A12" s="2" t="str">
        <f>HYPERLINK("#'Table_9'!A1", "Table 9: Requests with a course entry by sex")</f>
        <v>Table 9: Requests with a course entry by sex</v>
      </c>
    </row>
    <row r="13" spans="1:1" x14ac:dyDescent="0.35">
      <c r="A13" s="2" t="str">
        <f>HYPERLINK("#'Table_10'!A1", "Table 10: Requests with a course entry by SIMD")</f>
        <v>Table 10: Requests with a course entry by SIMD</v>
      </c>
    </row>
    <row r="14" spans="1:1" ht="30" customHeight="1" x14ac:dyDescent="0.35">
      <c r="A14" t="s">
        <v>2</v>
      </c>
    </row>
    <row r="15" spans="1:1" x14ac:dyDescent="0.35">
      <c r="A15" t="s">
        <v>3</v>
      </c>
    </row>
    <row r="16" spans="1:1" x14ac:dyDescent="0.35">
      <c r="A16" t="s">
        <v>4</v>
      </c>
    </row>
    <row r="17" spans="1:1" x14ac:dyDescent="0.35">
      <c r="A17"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
  <sheetViews>
    <sheetView workbookViewId="0"/>
  </sheetViews>
  <sheetFormatPr defaultRowHeight="15.5" x14ac:dyDescent="0.35"/>
  <cols>
    <col min="1" max="1" width="51.53515625" bestFit="1" customWidth="1"/>
    <col min="2" max="3" width="7.53515625" bestFit="1" customWidth="1"/>
    <col min="4" max="6" width="6.53515625" bestFit="1" customWidth="1"/>
  </cols>
  <sheetData>
    <row r="1" spans="1:6" ht="30" customHeight="1" x14ac:dyDescent="0.35">
      <c r="A1" s="10" t="s">
        <v>158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159</v>
      </c>
      <c r="B5" s="3" t="s">
        <v>37</v>
      </c>
      <c r="C5" s="3" t="s">
        <v>38</v>
      </c>
      <c r="D5" s="3" t="s">
        <v>39</v>
      </c>
      <c r="E5" s="3" t="s">
        <v>40</v>
      </c>
      <c r="F5" s="3" t="s">
        <v>41</v>
      </c>
    </row>
    <row r="6" spans="1:6" x14ac:dyDescent="0.35">
      <c r="A6" t="s">
        <v>160</v>
      </c>
      <c r="B6" s="7">
        <v>3255</v>
      </c>
      <c r="C6" s="7">
        <v>2870</v>
      </c>
      <c r="D6" s="7">
        <v>2575</v>
      </c>
      <c r="E6" s="7">
        <v>1940</v>
      </c>
      <c r="F6" s="7">
        <v>1690</v>
      </c>
    </row>
    <row r="7" spans="1:6" x14ac:dyDescent="0.35">
      <c r="A7" t="s">
        <v>161</v>
      </c>
      <c r="B7" s="7">
        <v>6835</v>
      </c>
      <c r="C7" s="7">
        <v>6405</v>
      </c>
      <c r="D7" s="7">
        <v>5465</v>
      </c>
      <c r="E7" s="7">
        <v>5020</v>
      </c>
      <c r="F7" s="7">
        <v>5065</v>
      </c>
    </row>
    <row r="8" spans="1:6" x14ac:dyDescent="0.35">
      <c r="A8" t="s">
        <v>162</v>
      </c>
      <c r="B8" s="7">
        <v>2555</v>
      </c>
      <c r="C8" s="7">
        <v>2195</v>
      </c>
      <c r="D8" s="7">
        <v>1805</v>
      </c>
      <c r="E8" s="7">
        <v>1435</v>
      </c>
      <c r="F8" s="7">
        <v>1480</v>
      </c>
    </row>
    <row r="9" spans="1:6" x14ac:dyDescent="0.35">
      <c r="A9" t="s">
        <v>163</v>
      </c>
      <c r="B9" s="7">
        <v>2100</v>
      </c>
      <c r="C9" s="7">
        <v>1930</v>
      </c>
      <c r="D9" s="7">
        <v>1675</v>
      </c>
      <c r="E9" s="7">
        <v>1490</v>
      </c>
      <c r="F9" s="7">
        <v>1365</v>
      </c>
    </row>
    <row r="10" spans="1:6" x14ac:dyDescent="0.35">
      <c r="A10" t="s">
        <v>164</v>
      </c>
      <c r="B10" s="7">
        <v>10050</v>
      </c>
      <c r="C10" s="7">
        <v>8940</v>
      </c>
      <c r="D10" s="7">
        <v>7175</v>
      </c>
      <c r="E10" s="7">
        <v>6015</v>
      </c>
      <c r="F10" s="7">
        <v>5090</v>
      </c>
    </row>
    <row r="11" spans="1:6" x14ac:dyDescent="0.35">
      <c r="A11" t="s">
        <v>165</v>
      </c>
      <c r="B11" s="7">
        <v>780</v>
      </c>
      <c r="C11" s="7">
        <v>840</v>
      </c>
      <c r="D11" s="7">
        <v>670</v>
      </c>
      <c r="E11" s="7">
        <v>775</v>
      </c>
      <c r="F11" s="7">
        <v>765</v>
      </c>
    </row>
    <row r="12" spans="1:6" x14ac:dyDescent="0.35">
      <c r="A12" t="s">
        <v>166</v>
      </c>
      <c r="B12" s="7">
        <v>445</v>
      </c>
      <c r="C12" s="7">
        <v>410</v>
      </c>
      <c r="D12" s="7">
        <v>460</v>
      </c>
      <c r="E12" s="7">
        <v>290</v>
      </c>
      <c r="F12" s="7">
        <v>175</v>
      </c>
    </row>
    <row r="13" spans="1:6" x14ac:dyDescent="0.35">
      <c r="A13" t="s">
        <v>167</v>
      </c>
      <c r="B13" s="7">
        <v>3105</v>
      </c>
      <c r="C13" s="7">
        <v>2870</v>
      </c>
      <c r="D13" s="7">
        <v>2795</v>
      </c>
      <c r="E13" s="7">
        <v>2255</v>
      </c>
      <c r="F13" s="7">
        <v>2035</v>
      </c>
    </row>
    <row r="14" spans="1:6" x14ac:dyDescent="0.35">
      <c r="A14" t="s">
        <v>168</v>
      </c>
      <c r="B14" s="7">
        <v>2460</v>
      </c>
      <c r="C14" s="7">
        <v>2265</v>
      </c>
      <c r="D14" s="7">
        <v>1920</v>
      </c>
      <c r="E14" s="7">
        <v>1715</v>
      </c>
      <c r="F14" s="7">
        <v>1390</v>
      </c>
    </row>
    <row r="15" spans="1:6" x14ac:dyDescent="0.35">
      <c r="A15" t="s">
        <v>169</v>
      </c>
      <c r="B15" s="7">
        <v>1860</v>
      </c>
      <c r="C15" s="7">
        <v>1740</v>
      </c>
      <c r="D15" s="7">
        <v>1855</v>
      </c>
      <c r="E15" s="7">
        <v>1625</v>
      </c>
      <c r="F15" s="7">
        <v>1250</v>
      </c>
    </row>
    <row r="16" spans="1:6" x14ac:dyDescent="0.35">
      <c r="A16" t="s">
        <v>170</v>
      </c>
      <c r="B16" s="7">
        <v>3610</v>
      </c>
      <c r="C16" s="7">
        <v>3480</v>
      </c>
      <c r="D16" s="7">
        <v>3030</v>
      </c>
      <c r="E16" s="7">
        <v>2685</v>
      </c>
      <c r="F16" s="7">
        <v>2070</v>
      </c>
    </row>
    <row r="17" spans="1:6" x14ac:dyDescent="0.35">
      <c r="A17" t="s">
        <v>171</v>
      </c>
      <c r="B17" s="7">
        <v>2825</v>
      </c>
      <c r="C17" s="7">
        <v>2525</v>
      </c>
      <c r="D17" s="7">
        <v>2110</v>
      </c>
      <c r="E17" s="7">
        <v>1895</v>
      </c>
      <c r="F17" s="7">
        <v>1760</v>
      </c>
    </row>
    <row r="18" spans="1:6" x14ac:dyDescent="0.35">
      <c r="A18" t="s">
        <v>172</v>
      </c>
      <c r="B18" s="7">
        <v>4020</v>
      </c>
      <c r="C18" s="7">
        <v>3460</v>
      </c>
      <c r="D18" s="7">
        <v>3280</v>
      </c>
      <c r="E18" s="7">
        <v>3055</v>
      </c>
      <c r="F18" s="7">
        <v>2895</v>
      </c>
    </row>
    <row r="19" spans="1:6" x14ac:dyDescent="0.35">
      <c r="A19" t="s">
        <v>173</v>
      </c>
      <c r="B19" s="7">
        <v>3655</v>
      </c>
      <c r="C19" s="7">
        <v>3440</v>
      </c>
      <c r="D19" s="7">
        <v>2590</v>
      </c>
      <c r="E19" s="7">
        <v>2420</v>
      </c>
      <c r="F19" s="7">
        <v>1915</v>
      </c>
    </row>
    <row r="20" spans="1:6" x14ac:dyDescent="0.35">
      <c r="A20" t="s">
        <v>174</v>
      </c>
      <c r="B20" s="7">
        <v>9130</v>
      </c>
      <c r="C20" s="7">
        <v>8355</v>
      </c>
      <c r="D20" s="7">
        <v>7070</v>
      </c>
      <c r="E20" s="7">
        <v>6005</v>
      </c>
      <c r="F20" s="7">
        <v>5465</v>
      </c>
    </row>
    <row r="21" spans="1:6" x14ac:dyDescent="0.35">
      <c r="A21" t="s">
        <v>175</v>
      </c>
      <c r="B21" s="7">
        <v>5590</v>
      </c>
      <c r="C21" s="7">
        <v>4960</v>
      </c>
      <c r="D21" s="7">
        <v>4725</v>
      </c>
      <c r="E21" s="7">
        <v>3955</v>
      </c>
      <c r="F21" s="7">
        <v>3635</v>
      </c>
    </row>
    <row r="22" spans="1:6" x14ac:dyDescent="0.35">
      <c r="A22" t="s">
        <v>176</v>
      </c>
      <c r="B22" s="7">
        <v>2190</v>
      </c>
      <c r="C22" s="7">
        <v>1960</v>
      </c>
      <c r="D22" s="7">
        <v>1780</v>
      </c>
      <c r="E22" s="7">
        <v>1425</v>
      </c>
      <c r="F22" s="7">
        <v>1375</v>
      </c>
    </row>
    <row r="23" spans="1:6" x14ac:dyDescent="0.35">
      <c r="A23" t="s">
        <v>177</v>
      </c>
      <c r="B23" s="7">
        <v>2835</v>
      </c>
      <c r="C23" s="7">
        <v>2295</v>
      </c>
      <c r="D23" s="7">
        <v>2070</v>
      </c>
      <c r="E23" s="7">
        <v>2020</v>
      </c>
      <c r="F23" s="7">
        <v>1880</v>
      </c>
    </row>
    <row r="24" spans="1:6" x14ac:dyDescent="0.35">
      <c r="A24" t="s">
        <v>178</v>
      </c>
      <c r="B24" s="7">
        <v>2590</v>
      </c>
      <c r="C24" s="7">
        <v>2355</v>
      </c>
      <c r="D24" s="7">
        <v>2190</v>
      </c>
      <c r="E24" s="7">
        <v>1950</v>
      </c>
      <c r="F24" s="7">
        <v>1690</v>
      </c>
    </row>
    <row r="25" spans="1:6" x14ac:dyDescent="0.35">
      <c r="A25" t="s">
        <v>179</v>
      </c>
      <c r="B25" s="7">
        <v>5555</v>
      </c>
      <c r="C25" s="7">
        <v>5340</v>
      </c>
      <c r="D25" s="7">
        <v>4695</v>
      </c>
      <c r="E25" s="7">
        <v>3665</v>
      </c>
      <c r="F25" s="7">
        <v>2775</v>
      </c>
    </row>
    <row r="26" spans="1:6" x14ac:dyDescent="0.35">
      <c r="A26" t="s">
        <v>180</v>
      </c>
      <c r="B26" s="7">
        <v>800</v>
      </c>
      <c r="C26" s="7">
        <v>935</v>
      </c>
      <c r="D26" s="7">
        <v>800</v>
      </c>
      <c r="E26" s="7">
        <v>720</v>
      </c>
      <c r="F26" s="7">
        <v>645</v>
      </c>
    </row>
    <row r="27" spans="1:6" x14ac:dyDescent="0.35">
      <c r="A27" t="s">
        <v>181</v>
      </c>
      <c r="B27" s="7">
        <v>3575</v>
      </c>
      <c r="C27" s="7">
        <v>3495</v>
      </c>
      <c r="D27" s="7">
        <v>2915</v>
      </c>
      <c r="E27" s="7">
        <v>2515</v>
      </c>
      <c r="F27" s="7">
        <v>2155</v>
      </c>
    </row>
    <row r="28" spans="1:6" x14ac:dyDescent="0.35">
      <c r="A28" t="s">
        <v>182</v>
      </c>
      <c r="B28" s="7">
        <v>3855</v>
      </c>
      <c r="C28" s="7">
        <v>3260</v>
      </c>
      <c r="D28" s="7">
        <v>2670</v>
      </c>
      <c r="E28" s="7">
        <v>2520</v>
      </c>
      <c r="F28" s="7">
        <v>2145</v>
      </c>
    </row>
    <row r="29" spans="1:6" x14ac:dyDescent="0.35">
      <c r="A29" t="s">
        <v>183</v>
      </c>
      <c r="B29" s="7">
        <v>2950</v>
      </c>
      <c r="C29" s="7">
        <v>2795</v>
      </c>
      <c r="D29" s="7">
        <v>2450</v>
      </c>
      <c r="E29" s="7">
        <v>1880</v>
      </c>
      <c r="F29" s="7">
        <v>1645</v>
      </c>
    </row>
    <row r="30" spans="1:6" x14ac:dyDescent="0.35">
      <c r="A30" t="s">
        <v>184</v>
      </c>
      <c r="B30" s="7">
        <v>585</v>
      </c>
      <c r="C30" s="7">
        <v>545</v>
      </c>
      <c r="D30" s="7">
        <v>520</v>
      </c>
      <c r="E30" s="7">
        <v>475</v>
      </c>
      <c r="F30" s="7">
        <v>500</v>
      </c>
    </row>
    <row r="31" spans="1:6" x14ac:dyDescent="0.35">
      <c r="A31" t="s">
        <v>185</v>
      </c>
      <c r="B31" s="7">
        <v>2695</v>
      </c>
      <c r="C31" s="7">
        <v>2495</v>
      </c>
      <c r="D31" s="7">
        <v>2335</v>
      </c>
      <c r="E31" s="7">
        <v>2110</v>
      </c>
      <c r="F31" s="7">
        <v>2020</v>
      </c>
    </row>
    <row r="32" spans="1:6" x14ac:dyDescent="0.35">
      <c r="A32" t="s">
        <v>186</v>
      </c>
      <c r="B32" s="7">
        <v>6280</v>
      </c>
      <c r="C32" s="7">
        <v>5970</v>
      </c>
      <c r="D32" s="7">
        <v>5280</v>
      </c>
      <c r="E32" s="7">
        <v>4635</v>
      </c>
      <c r="F32" s="7">
        <v>4210</v>
      </c>
    </row>
    <row r="33" spans="1:6" x14ac:dyDescent="0.35">
      <c r="A33" t="s">
        <v>187</v>
      </c>
      <c r="B33" s="7">
        <v>2565</v>
      </c>
      <c r="C33" s="7">
        <v>2575</v>
      </c>
      <c r="D33" s="7">
        <v>2265</v>
      </c>
      <c r="E33" s="7">
        <v>2040</v>
      </c>
      <c r="F33" s="7">
        <v>1575</v>
      </c>
    </row>
    <row r="34" spans="1:6" x14ac:dyDescent="0.35">
      <c r="A34" t="s">
        <v>188</v>
      </c>
      <c r="B34" s="7">
        <v>10470</v>
      </c>
      <c r="C34" s="7">
        <v>9715</v>
      </c>
      <c r="D34" s="7">
        <v>7490</v>
      </c>
      <c r="E34" s="7">
        <v>6980</v>
      </c>
      <c r="F34" s="7">
        <v>5965</v>
      </c>
    </row>
    <row r="35" spans="1:6" x14ac:dyDescent="0.35">
      <c r="A35" t="s">
        <v>189</v>
      </c>
      <c r="B35" s="7">
        <v>2035</v>
      </c>
      <c r="C35" s="7">
        <v>1800</v>
      </c>
      <c r="D35" s="7">
        <v>1700</v>
      </c>
      <c r="E35" s="7">
        <v>1420</v>
      </c>
      <c r="F35" s="7">
        <v>1090</v>
      </c>
    </row>
    <row r="36" spans="1:6" x14ac:dyDescent="0.35">
      <c r="A36" t="s">
        <v>190</v>
      </c>
      <c r="B36" s="7">
        <v>1400</v>
      </c>
      <c r="C36" s="7">
        <v>1220</v>
      </c>
      <c r="D36" s="7">
        <v>1250</v>
      </c>
      <c r="E36" s="7">
        <v>1140</v>
      </c>
      <c r="F36" s="7">
        <v>905</v>
      </c>
    </row>
    <row r="37" spans="1:6" x14ac:dyDescent="0.35">
      <c r="A37" t="s">
        <v>191</v>
      </c>
      <c r="B37" s="7">
        <v>5275</v>
      </c>
      <c r="C37" s="7">
        <v>4870</v>
      </c>
      <c r="D37" s="7">
        <v>4490</v>
      </c>
      <c r="E37" s="7">
        <v>3725</v>
      </c>
      <c r="F37" s="7">
        <v>3265</v>
      </c>
    </row>
    <row r="38" spans="1:6" x14ac:dyDescent="0.35">
      <c r="A38" t="s">
        <v>108</v>
      </c>
      <c r="B38" s="7">
        <v>117940</v>
      </c>
      <c r="C38" s="7">
        <v>108315</v>
      </c>
      <c r="D38" s="7">
        <v>94105</v>
      </c>
      <c r="E38" s="7">
        <v>81795</v>
      </c>
      <c r="F38" s="7">
        <v>71895</v>
      </c>
    </row>
    <row r="39" spans="1:6" ht="30" customHeight="1" x14ac:dyDescent="0.35">
      <c r="A3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9"/>
  <sheetViews>
    <sheetView workbookViewId="0"/>
  </sheetViews>
  <sheetFormatPr defaultRowHeight="15.5" x14ac:dyDescent="0.35"/>
  <cols>
    <col min="1" max="4" width="7.53515625" bestFit="1" customWidth="1"/>
    <col min="5" max="6" width="6.53515625" bestFit="1" customWidth="1"/>
  </cols>
  <sheetData>
    <row r="1" spans="1:6" ht="30" customHeight="1" x14ac:dyDescent="0.35">
      <c r="A1" s="10" t="s">
        <v>192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193</v>
      </c>
      <c r="B5" s="3" t="s">
        <v>37</v>
      </c>
      <c r="C5" s="3" t="s">
        <v>38</v>
      </c>
      <c r="D5" s="3" t="s">
        <v>39</v>
      </c>
      <c r="E5" s="3" t="s">
        <v>40</v>
      </c>
      <c r="F5" s="3" t="s">
        <v>41</v>
      </c>
    </row>
    <row r="6" spans="1:6" x14ac:dyDescent="0.35">
      <c r="A6" t="s">
        <v>194</v>
      </c>
      <c r="B6" s="7">
        <v>72805</v>
      </c>
      <c r="C6" s="7">
        <v>66250</v>
      </c>
      <c r="D6" s="7">
        <v>57395</v>
      </c>
      <c r="E6" s="7">
        <v>50440</v>
      </c>
      <c r="F6" s="7">
        <v>44030</v>
      </c>
    </row>
    <row r="7" spans="1:6" x14ac:dyDescent="0.35">
      <c r="A7" t="s">
        <v>195</v>
      </c>
      <c r="B7" s="7">
        <v>55805</v>
      </c>
      <c r="C7" s="7">
        <v>52000</v>
      </c>
      <c r="D7" s="7">
        <v>46070</v>
      </c>
      <c r="E7" s="7">
        <v>40205</v>
      </c>
      <c r="F7" s="7">
        <v>36390</v>
      </c>
    </row>
    <row r="8" spans="1:6" x14ac:dyDescent="0.35">
      <c r="A8" t="s">
        <v>108</v>
      </c>
      <c r="B8" s="7">
        <v>128610</v>
      </c>
      <c r="C8" s="7">
        <v>118250</v>
      </c>
      <c r="D8" s="7">
        <v>103465</v>
      </c>
      <c r="E8" s="7">
        <v>90645</v>
      </c>
      <c r="F8" s="7">
        <v>80420</v>
      </c>
    </row>
    <row r="9" spans="1:6"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2"/>
  <sheetViews>
    <sheetView workbookViewId="0"/>
  </sheetViews>
  <sheetFormatPr defaultRowHeight="15.5" x14ac:dyDescent="0.35"/>
  <cols>
    <col min="1" max="1" width="14.53515625" bestFit="1" customWidth="1"/>
    <col min="2" max="4" width="7.53515625" bestFit="1" customWidth="1"/>
    <col min="5" max="6" width="6.53515625" bestFit="1" customWidth="1"/>
  </cols>
  <sheetData>
    <row r="1" spans="1:6" ht="30" customHeight="1" x14ac:dyDescent="0.35">
      <c r="A1" s="10" t="s">
        <v>196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197</v>
      </c>
      <c r="B5" s="3" t="s">
        <v>37</v>
      </c>
      <c r="C5" s="3" t="s">
        <v>38</v>
      </c>
      <c r="D5" s="3" t="s">
        <v>39</v>
      </c>
      <c r="E5" s="3" t="s">
        <v>40</v>
      </c>
      <c r="F5" s="3" t="s">
        <v>41</v>
      </c>
    </row>
    <row r="6" spans="1:6" x14ac:dyDescent="0.35">
      <c r="A6" t="s">
        <v>198</v>
      </c>
      <c r="B6" s="7">
        <v>18920</v>
      </c>
      <c r="C6" s="7">
        <v>17325</v>
      </c>
      <c r="D6" s="7">
        <v>14640</v>
      </c>
      <c r="E6" s="7">
        <v>12580</v>
      </c>
      <c r="F6" s="7">
        <v>10455</v>
      </c>
    </row>
    <row r="7" spans="1:6" x14ac:dyDescent="0.35">
      <c r="A7" t="s">
        <v>199</v>
      </c>
      <c r="B7" s="7">
        <v>20330</v>
      </c>
      <c r="C7" s="7">
        <v>18580</v>
      </c>
      <c r="D7" s="7">
        <v>15765</v>
      </c>
      <c r="E7" s="7">
        <v>13910</v>
      </c>
      <c r="F7" s="7">
        <v>12440</v>
      </c>
    </row>
    <row r="8" spans="1:6" x14ac:dyDescent="0.35">
      <c r="A8" t="s">
        <v>200</v>
      </c>
      <c r="B8" s="7">
        <v>23470</v>
      </c>
      <c r="C8" s="7">
        <v>21550</v>
      </c>
      <c r="D8" s="7">
        <v>19190</v>
      </c>
      <c r="E8" s="7">
        <v>16630</v>
      </c>
      <c r="F8" s="7">
        <v>14785</v>
      </c>
    </row>
    <row r="9" spans="1:6" x14ac:dyDescent="0.35">
      <c r="A9" t="s">
        <v>201</v>
      </c>
      <c r="B9" s="7">
        <v>31000</v>
      </c>
      <c r="C9" s="7">
        <v>28305</v>
      </c>
      <c r="D9" s="7">
        <v>24770</v>
      </c>
      <c r="E9" s="7">
        <v>21355</v>
      </c>
      <c r="F9" s="7">
        <v>19165</v>
      </c>
    </row>
    <row r="10" spans="1:6" x14ac:dyDescent="0.35">
      <c r="A10" t="s">
        <v>202</v>
      </c>
      <c r="B10" s="7">
        <v>34525</v>
      </c>
      <c r="C10" s="7">
        <v>32205</v>
      </c>
      <c r="D10" s="7">
        <v>28815</v>
      </c>
      <c r="E10" s="7">
        <v>25965</v>
      </c>
      <c r="F10" s="7">
        <v>23360</v>
      </c>
    </row>
    <row r="11" spans="1:6" x14ac:dyDescent="0.35">
      <c r="A11" t="s">
        <v>108</v>
      </c>
      <c r="B11" s="7">
        <v>128245</v>
      </c>
      <c r="C11" s="7">
        <v>117965</v>
      </c>
      <c r="D11" s="7">
        <v>103180</v>
      </c>
      <c r="E11" s="7">
        <v>90440</v>
      </c>
      <c r="F11" s="7">
        <v>80205</v>
      </c>
    </row>
    <row r="12" spans="1:6"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0" t="s">
        <v>6</v>
      </c>
    </row>
    <row r="2" spans="1:2" x14ac:dyDescent="0.35">
      <c r="A2" t="s">
        <v>7</v>
      </c>
    </row>
    <row r="3" spans="1:2" x14ac:dyDescent="0.35">
      <c r="A3" s="3" t="s">
        <v>8</v>
      </c>
      <c r="B3" s="3" t="s">
        <v>9</v>
      </c>
    </row>
    <row r="4" spans="1:2" ht="77.5" x14ac:dyDescent="0.35">
      <c r="A4" s="4" t="s">
        <v>10</v>
      </c>
      <c r="B4" s="5" t="s">
        <v>11</v>
      </c>
    </row>
    <row r="5" spans="1:2" ht="46.5" x14ac:dyDescent="0.35">
      <c r="A5" s="4" t="s">
        <v>12</v>
      </c>
      <c r="B5" s="5" t="s">
        <v>13</v>
      </c>
    </row>
    <row r="6" spans="1:2" x14ac:dyDescent="0.35">
      <c r="A6" s="4" t="s">
        <v>14</v>
      </c>
      <c r="B6" s="5" t="s">
        <v>15</v>
      </c>
    </row>
    <row r="7" spans="1:2" x14ac:dyDescent="0.35">
      <c r="A7" s="4" t="s">
        <v>16</v>
      </c>
      <c r="B7" s="5" t="s">
        <v>17</v>
      </c>
    </row>
    <row r="8" spans="1:2" ht="31" x14ac:dyDescent="0.35">
      <c r="A8" s="4" t="s">
        <v>18</v>
      </c>
      <c r="B8" s="5" t="s">
        <v>19</v>
      </c>
    </row>
    <row r="9" spans="1:2" ht="31" x14ac:dyDescent="0.35">
      <c r="A9" s="4" t="s">
        <v>20</v>
      </c>
      <c r="B9" s="5" t="s">
        <v>21</v>
      </c>
    </row>
    <row r="10" spans="1:2" ht="31" x14ac:dyDescent="0.35">
      <c r="A10" s="4" t="s">
        <v>22</v>
      </c>
      <c r="B10" s="5" t="s">
        <v>23</v>
      </c>
    </row>
    <row r="11" spans="1:2" ht="31" x14ac:dyDescent="0.35">
      <c r="A11" s="4" t="s">
        <v>24</v>
      </c>
      <c r="B11" s="5" t="s">
        <v>25</v>
      </c>
    </row>
    <row r="12" spans="1:2" ht="31" x14ac:dyDescent="0.35">
      <c r="A12" s="4" t="s">
        <v>26</v>
      </c>
      <c r="B12" s="5" t="s">
        <v>27</v>
      </c>
    </row>
    <row r="13" spans="1:2" ht="31" x14ac:dyDescent="0.35">
      <c r="A13" s="4" t="s">
        <v>28</v>
      </c>
      <c r="B13" s="5" t="s">
        <v>29</v>
      </c>
    </row>
    <row r="14" spans="1:2" x14ac:dyDescent="0.35">
      <c r="A14" s="4" t="s">
        <v>30</v>
      </c>
      <c r="B14" s="6" t="str">
        <f>HYPERLINK("https://www.sqa.org.uk/sqa/111111.html", "Refer to the background information document for additional information.")</f>
        <v>Refer to the background information document for additional information.</v>
      </c>
    </row>
    <row r="15" spans="1:2" ht="31" x14ac:dyDescent="0.35">
      <c r="A15" s="4" t="s">
        <v>31</v>
      </c>
      <c r="B15" s="5" t="s">
        <v>32</v>
      </c>
    </row>
    <row r="16" spans="1:2" ht="46.5" x14ac:dyDescent="0.35">
      <c r="A16" s="4" t="s">
        <v>33</v>
      </c>
      <c r="B16" s="6" t="str">
        <f>HYPERLINK("mailto:data.analytics@qualifications.gov.scot", _xlfn._LONGTEXT("We want to make our publications as useful as possible. Please let our team know using data.analytics@qualifications.gov.scot about anything that has worked particularly well for you, that you would like us to improve, or any suggestions for future develo","pments."))</f>
        <v>We want to make our publications as useful as possible. Please let our team know using data.analytics@qualifications.gov.scot about anything that has worked particularly well for you, that you would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workbookViewId="0"/>
  </sheetViews>
  <sheetFormatPr defaultRowHeight="15.5" x14ac:dyDescent="0.35"/>
  <cols>
    <col min="1" max="1" width="59.53515625" bestFit="1" customWidth="1"/>
    <col min="2" max="4" width="7.53515625" bestFit="1" customWidth="1"/>
    <col min="5" max="6" width="6.53515625" bestFit="1" customWidth="1"/>
  </cols>
  <sheetData>
    <row r="1" spans="1:6" ht="30" customHeight="1" x14ac:dyDescent="0.35">
      <c r="A1" s="10" t="s">
        <v>34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36</v>
      </c>
      <c r="B5" s="3" t="s">
        <v>37</v>
      </c>
      <c r="C5" s="3" t="s">
        <v>38</v>
      </c>
      <c r="D5" s="3" t="s">
        <v>39</v>
      </c>
      <c r="E5" s="3" t="s">
        <v>40</v>
      </c>
      <c r="F5" s="3" t="s">
        <v>41</v>
      </c>
    </row>
    <row r="6" spans="1:6" x14ac:dyDescent="0.35">
      <c r="A6" t="s">
        <v>42</v>
      </c>
      <c r="B6" s="7">
        <v>39730</v>
      </c>
      <c r="C6" s="7">
        <v>36580</v>
      </c>
      <c r="D6" s="7">
        <v>32030</v>
      </c>
      <c r="E6" s="7">
        <v>28345</v>
      </c>
      <c r="F6" s="7">
        <v>25705</v>
      </c>
    </row>
    <row r="7" spans="1:6" x14ac:dyDescent="0.35">
      <c r="A7" t="s">
        <v>43</v>
      </c>
      <c r="B7" s="7">
        <v>129700</v>
      </c>
      <c r="C7" s="7">
        <v>119405</v>
      </c>
      <c r="D7" s="7">
        <v>104695</v>
      </c>
      <c r="E7" s="7">
        <v>91880</v>
      </c>
      <c r="F7" s="7">
        <v>81490</v>
      </c>
    </row>
    <row r="8" spans="1:6" x14ac:dyDescent="0.35">
      <c r="A8" t="s">
        <v>44</v>
      </c>
      <c r="B8" s="9">
        <v>3.3</v>
      </c>
      <c r="C8" s="9">
        <v>3.3</v>
      </c>
      <c r="D8" s="9">
        <v>3.3</v>
      </c>
      <c r="E8" s="9">
        <v>3.2</v>
      </c>
      <c r="F8" s="9">
        <v>3.2</v>
      </c>
    </row>
    <row r="9" spans="1:6"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heetViews>
  <sheetFormatPr defaultRowHeight="15.5" x14ac:dyDescent="0.35"/>
  <cols>
    <col min="1" max="1" width="79.53515625" bestFit="1" customWidth="1"/>
    <col min="2" max="4" width="7.53515625" bestFit="1" customWidth="1"/>
    <col min="5" max="6" width="6.53515625" bestFit="1" customWidth="1"/>
  </cols>
  <sheetData>
    <row r="1" spans="1:6" ht="30" customHeight="1" x14ac:dyDescent="0.35">
      <c r="A1" s="10" t="s">
        <v>45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36</v>
      </c>
      <c r="B5" s="3" t="s">
        <v>37</v>
      </c>
      <c r="C5" s="3" t="s">
        <v>38</v>
      </c>
      <c r="D5" s="3" t="s">
        <v>39</v>
      </c>
      <c r="E5" s="3" t="s">
        <v>40</v>
      </c>
      <c r="F5" s="3" t="s">
        <v>41</v>
      </c>
    </row>
    <row r="6" spans="1:6" x14ac:dyDescent="0.35">
      <c r="A6" t="s">
        <v>46</v>
      </c>
      <c r="B6" s="7">
        <v>39475</v>
      </c>
      <c r="C6" s="7">
        <v>36335</v>
      </c>
      <c r="D6" s="7">
        <v>31795</v>
      </c>
      <c r="E6" s="7">
        <v>28110</v>
      </c>
      <c r="F6" s="7">
        <v>25485</v>
      </c>
    </row>
    <row r="7" spans="1:6" x14ac:dyDescent="0.35">
      <c r="A7" t="s">
        <v>47</v>
      </c>
      <c r="B7" s="7">
        <v>128650</v>
      </c>
      <c r="C7" s="7">
        <v>118300</v>
      </c>
      <c r="D7" s="7">
        <v>103505</v>
      </c>
      <c r="E7" s="7">
        <v>90695</v>
      </c>
      <c r="F7" s="7">
        <v>80475</v>
      </c>
    </row>
    <row r="8" spans="1:6" x14ac:dyDescent="0.35">
      <c r="A8" t="s">
        <v>48</v>
      </c>
      <c r="B8" s="9">
        <v>3.3</v>
      </c>
      <c r="C8" s="9">
        <v>3.3</v>
      </c>
      <c r="D8" s="9">
        <v>3.3</v>
      </c>
      <c r="E8" s="9">
        <v>3.2</v>
      </c>
      <c r="F8" s="9">
        <v>3.2</v>
      </c>
    </row>
    <row r="9" spans="1:6"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
  <sheetViews>
    <sheetView workbookViewId="0"/>
  </sheetViews>
  <sheetFormatPr defaultRowHeight="15.5" x14ac:dyDescent="0.35"/>
  <cols>
    <col min="1" max="1" width="54.53515625" bestFit="1" customWidth="1"/>
    <col min="2" max="6" width="6.53515625" bestFit="1" customWidth="1"/>
  </cols>
  <sheetData>
    <row r="1" spans="1:6" ht="30" customHeight="1" x14ac:dyDescent="0.35">
      <c r="A1" s="10" t="s">
        <v>49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50</v>
      </c>
    </row>
    <row r="5" spans="1:6" x14ac:dyDescent="0.35">
      <c r="A5" s="3" t="s">
        <v>51</v>
      </c>
      <c r="B5" s="3" t="s">
        <v>37</v>
      </c>
      <c r="C5" s="3" t="s">
        <v>38</v>
      </c>
      <c r="D5" s="3" t="s">
        <v>39</v>
      </c>
      <c r="E5" s="3" t="s">
        <v>40</v>
      </c>
      <c r="F5" s="3" t="s">
        <v>41</v>
      </c>
    </row>
    <row r="6" spans="1:6" x14ac:dyDescent="0.35">
      <c r="A6" t="s">
        <v>52</v>
      </c>
      <c r="B6" s="7">
        <v>145</v>
      </c>
      <c r="C6" s="7">
        <v>150</v>
      </c>
      <c r="D6" s="7">
        <v>110</v>
      </c>
      <c r="E6" s="7">
        <v>80</v>
      </c>
      <c r="F6" s="7">
        <v>85</v>
      </c>
    </row>
    <row r="7" spans="1:6" x14ac:dyDescent="0.35">
      <c r="A7" t="s">
        <v>53</v>
      </c>
      <c r="B7" s="7">
        <v>1220</v>
      </c>
      <c r="C7" s="7">
        <v>1150</v>
      </c>
      <c r="D7" s="7">
        <v>950</v>
      </c>
      <c r="E7" s="7">
        <v>935</v>
      </c>
      <c r="F7" s="7">
        <v>805</v>
      </c>
    </row>
    <row r="8" spans="1:6" x14ac:dyDescent="0.35">
      <c r="A8" t="s">
        <v>54</v>
      </c>
      <c r="B8" s="7">
        <v>7995</v>
      </c>
      <c r="C8" s="7">
        <v>6680</v>
      </c>
      <c r="D8" s="7">
        <v>5145</v>
      </c>
      <c r="E8" s="7">
        <v>3615</v>
      </c>
      <c r="F8" s="7">
        <v>2500</v>
      </c>
    </row>
    <row r="9" spans="1:6" x14ac:dyDescent="0.35">
      <c r="A9" t="s">
        <v>55</v>
      </c>
      <c r="B9" s="7">
        <v>3635</v>
      </c>
      <c r="C9" s="7">
        <v>3135</v>
      </c>
      <c r="D9" s="7">
        <v>2615</v>
      </c>
      <c r="E9" s="7">
        <v>2405</v>
      </c>
      <c r="F9" s="7">
        <v>2095</v>
      </c>
    </row>
    <row r="10" spans="1:6" x14ac:dyDescent="0.35">
      <c r="A10" t="s">
        <v>56</v>
      </c>
      <c r="B10" s="7">
        <v>4795</v>
      </c>
      <c r="C10" s="7">
        <v>4300</v>
      </c>
      <c r="D10" s="7">
        <v>4015</v>
      </c>
      <c r="E10" s="7">
        <v>3730</v>
      </c>
      <c r="F10" s="7">
        <v>3300</v>
      </c>
    </row>
    <row r="11" spans="1:6" x14ac:dyDescent="0.35">
      <c r="A11" t="s">
        <v>57</v>
      </c>
      <c r="B11" s="7">
        <v>2480</v>
      </c>
      <c r="C11" s="7">
        <v>2250</v>
      </c>
      <c r="D11" s="7">
        <v>1775</v>
      </c>
      <c r="E11" s="7">
        <v>1635</v>
      </c>
      <c r="F11" s="7">
        <v>1400</v>
      </c>
    </row>
    <row r="12" spans="1:6" x14ac:dyDescent="0.35">
      <c r="A12" t="s">
        <v>58</v>
      </c>
      <c r="B12" s="8" t="s">
        <v>59</v>
      </c>
      <c r="C12" s="7">
        <v>0</v>
      </c>
      <c r="D12" s="8" t="s">
        <v>59</v>
      </c>
      <c r="E12" s="7">
        <v>0</v>
      </c>
      <c r="F12" s="7">
        <v>0</v>
      </c>
    </row>
    <row r="13" spans="1:6" x14ac:dyDescent="0.35">
      <c r="A13" t="s">
        <v>60</v>
      </c>
      <c r="B13" s="7">
        <v>10</v>
      </c>
      <c r="C13" s="7">
        <v>20</v>
      </c>
      <c r="D13" s="7">
        <v>20</v>
      </c>
      <c r="E13" s="7">
        <v>15</v>
      </c>
      <c r="F13" s="7">
        <v>20</v>
      </c>
    </row>
    <row r="14" spans="1:6" x14ac:dyDescent="0.35">
      <c r="A14" t="s">
        <v>61</v>
      </c>
      <c r="B14" s="7">
        <v>2475</v>
      </c>
      <c r="C14" s="7">
        <v>2355</v>
      </c>
      <c r="D14" s="7">
        <v>2205</v>
      </c>
      <c r="E14" s="7">
        <v>1940</v>
      </c>
      <c r="F14" s="7">
        <v>1755</v>
      </c>
    </row>
    <row r="15" spans="1:6" x14ac:dyDescent="0.35">
      <c r="A15" t="s">
        <v>62</v>
      </c>
      <c r="B15" s="7">
        <v>110</v>
      </c>
      <c r="C15" s="7">
        <v>105</v>
      </c>
      <c r="D15" s="7">
        <v>85</v>
      </c>
      <c r="E15" s="7">
        <v>80</v>
      </c>
      <c r="F15" s="7">
        <v>60</v>
      </c>
    </row>
    <row r="16" spans="1:6" x14ac:dyDescent="0.35">
      <c r="A16" t="s">
        <v>63</v>
      </c>
      <c r="B16" s="7">
        <v>1285</v>
      </c>
      <c r="C16" s="7">
        <v>1235</v>
      </c>
      <c r="D16" s="7">
        <v>1225</v>
      </c>
      <c r="E16" s="7">
        <v>1010</v>
      </c>
      <c r="F16" s="7">
        <v>975</v>
      </c>
    </row>
    <row r="17" spans="1:6" x14ac:dyDescent="0.35">
      <c r="A17" t="s">
        <v>64</v>
      </c>
      <c r="B17" s="7">
        <v>5</v>
      </c>
      <c r="C17" s="7">
        <v>5</v>
      </c>
      <c r="D17" s="7">
        <v>10</v>
      </c>
      <c r="E17" s="7">
        <v>5</v>
      </c>
      <c r="F17" s="8" t="s">
        <v>59</v>
      </c>
    </row>
    <row r="18" spans="1:6" x14ac:dyDescent="0.35">
      <c r="A18" t="s">
        <v>65</v>
      </c>
      <c r="B18" s="7">
        <v>235</v>
      </c>
      <c r="C18" s="7">
        <v>220</v>
      </c>
      <c r="D18" s="7">
        <v>150</v>
      </c>
      <c r="E18" s="7">
        <v>150</v>
      </c>
      <c r="F18" s="7">
        <v>125</v>
      </c>
    </row>
    <row r="19" spans="1:6" x14ac:dyDescent="0.35">
      <c r="A19" t="s">
        <v>66</v>
      </c>
      <c r="B19" s="7">
        <v>910</v>
      </c>
      <c r="C19" s="7">
        <v>880</v>
      </c>
      <c r="D19" s="7">
        <v>840</v>
      </c>
      <c r="E19" s="7">
        <v>800</v>
      </c>
      <c r="F19" s="7">
        <v>745</v>
      </c>
    </row>
    <row r="20" spans="1:6" x14ac:dyDescent="0.35">
      <c r="A20" t="s">
        <v>67</v>
      </c>
      <c r="B20" s="7">
        <v>1890</v>
      </c>
      <c r="C20" s="7">
        <v>1735</v>
      </c>
      <c r="D20" s="7">
        <v>1395</v>
      </c>
      <c r="E20" s="7">
        <v>1285</v>
      </c>
      <c r="F20" s="7">
        <v>1145</v>
      </c>
    </row>
    <row r="21" spans="1:6" x14ac:dyDescent="0.35">
      <c r="A21" t="s">
        <v>68</v>
      </c>
      <c r="B21" s="7">
        <v>10</v>
      </c>
      <c r="C21" s="7">
        <v>10</v>
      </c>
      <c r="D21" s="7">
        <v>5</v>
      </c>
      <c r="E21" s="7">
        <v>5</v>
      </c>
      <c r="F21" s="7">
        <v>15</v>
      </c>
    </row>
    <row r="22" spans="1:6" x14ac:dyDescent="0.35">
      <c r="A22" t="s">
        <v>69</v>
      </c>
      <c r="B22" s="7">
        <v>105</v>
      </c>
      <c r="C22" s="7">
        <v>70</v>
      </c>
      <c r="D22" s="7">
        <v>55</v>
      </c>
      <c r="E22" s="7">
        <v>75</v>
      </c>
      <c r="F22" s="7">
        <v>50</v>
      </c>
    </row>
    <row r="23" spans="1:6" x14ac:dyDescent="0.35">
      <c r="A23" t="s">
        <v>70</v>
      </c>
      <c r="B23" s="7">
        <v>375</v>
      </c>
      <c r="C23" s="7">
        <v>345</v>
      </c>
      <c r="D23" s="7">
        <v>305</v>
      </c>
      <c r="E23" s="7">
        <v>285</v>
      </c>
      <c r="F23" s="7">
        <v>225</v>
      </c>
    </row>
    <row r="24" spans="1:6" x14ac:dyDescent="0.35">
      <c r="A24" t="s">
        <v>71</v>
      </c>
      <c r="B24" s="7">
        <v>14955</v>
      </c>
      <c r="C24" s="7">
        <v>13700</v>
      </c>
      <c r="D24" s="7">
        <v>11870</v>
      </c>
      <c r="E24" s="7">
        <v>10670</v>
      </c>
      <c r="F24" s="7">
        <v>9415</v>
      </c>
    </row>
    <row r="25" spans="1:6" x14ac:dyDescent="0.35">
      <c r="A25" t="s">
        <v>72</v>
      </c>
      <c r="B25" s="7">
        <v>135</v>
      </c>
      <c r="C25" s="7">
        <v>110</v>
      </c>
      <c r="D25" s="7">
        <v>90</v>
      </c>
      <c r="E25" s="7">
        <v>80</v>
      </c>
      <c r="F25" s="7">
        <v>55</v>
      </c>
    </row>
    <row r="26" spans="1:6" x14ac:dyDescent="0.35">
      <c r="A26" t="s">
        <v>73</v>
      </c>
      <c r="B26" s="7">
        <v>70</v>
      </c>
      <c r="C26" s="7">
        <v>120</v>
      </c>
      <c r="D26" s="7">
        <v>155</v>
      </c>
      <c r="E26" s="7">
        <v>105</v>
      </c>
      <c r="F26" s="7">
        <v>90</v>
      </c>
    </row>
    <row r="27" spans="1:6" x14ac:dyDescent="0.35">
      <c r="A27" t="s">
        <v>74</v>
      </c>
      <c r="B27" s="7">
        <v>255</v>
      </c>
      <c r="C27" s="7">
        <v>200</v>
      </c>
      <c r="D27" s="7">
        <v>165</v>
      </c>
      <c r="E27" s="7">
        <v>130</v>
      </c>
      <c r="F27" s="7">
        <v>130</v>
      </c>
    </row>
    <row r="28" spans="1:6" x14ac:dyDescent="0.35">
      <c r="A28" t="s">
        <v>75</v>
      </c>
      <c r="B28" s="7">
        <v>995</v>
      </c>
      <c r="C28" s="7">
        <v>1000</v>
      </c>
      <c r="D28" s="7">
        <v>895</v>
      </c>
      <c r="E28" s="7">
        <v>820</v>
      </c>
      <c r="F28" s="7">
        <v>720</v>
      </c>
    </row>
    <row r="29" spans="1:6" x14ac:dyDescent="0.35">
      <c r="A29" t="s">
        <v>76</v>
      </c>
      <c r="B29" s="7">
        <v>40</v>
      </c>
      <c r="C29" s="7">
        <v>45</v>
      </c>
      <c r="D29" s="7">
        <v>25</v>
      </c>
      <c r="E29" s="7">
        <v>15</v>
      </c>
      <c r="F29" s="7">
        <v>20</v>
      </c>
    </row>
    <row r="30" spans="1:6" x14ac:dyDescent="0.35">
      <c r="A30" t="s">
        <v>77</v>
      </c>
      <c r="B30" s="7">
        <v>60</v>
      </c>
      <c r="C30" s="7">
        <v>75</v>
      </c>
      <c r="D30" s="7">
        <v>60</v>
      </c>
      <c r="E30" s="7">
        <v>65</v>
      </c>
      <c r="F30" s="7">
        <v>40</v>
      </c>
    </row>
    <row r="31" spans="1:6" x14ac:dyDescent="0.35">
      <c r="A31" t="s">
        <v>78</v>
      </c>
      <c r="B31" s="7">
        <v>2360</v>
      </c>
      <c r="C31" s="7">
        <v>2295</v>
      </c>
      <c r="D31" s="7">
        <v>2055</v>
      </c>
      <c r="E31" s="7">
        <v>1975</v>
      </c>
      <c r="F31" s="7">
        <v>1825</v>
      </c>
    </row>
    <row r="32" spans="1:6" x14ac:dyDescent="0.35">
      <c r="A32" t="s">
        <v>79</v>
      </c>
      <c r="B32" s="7">
        <v>285</v>
      </c>
      <c r="C32" s="7">
        <v>255</v>
      </c>
      <c r="D32" s="7">
        <v>230</v>
      </c>
      <c r="E32" s="7">
        <v>185</v>
      </c>
      <c r="F32" s="7">
        <v>195</v>
      </c>
    </row>
    <row r="33" spans="1:6" x14ac:dyDescent="0.35">
      <c r="A33" t="s">
        <v>80</v>
      </c>
      <c r="B33" s="7">
        <v>10</v>
      </c>
      <c r="C33" s="7">
        <v>10</v>
      </c>
      <c r="D33" s="7">
        <v>10</v>
      </c>
      <c r="E33" s="7">
        <v>0</v>
      </c>
      <c r="F33" s="7">
        <v>0</v>
      </c>
    </row>
    <row r="34" spans="1:6" x14ac:dyDescent="0.35">
      <c r="A34" t="s">
        <v>81</v>
      </c>
      <c r="B34" s="7">
        <v>1180</v>
      </c>
      <c r="C34" s="7">
        <v>1135</v>
      </c>
      <c r="D34" s="7">
        <v>1000</v>
      </c>
      <c r="E34" s="7">
        <v>915</v>
      </c>
      <c r="F34" s="7">
        <v>780</v>
      </c>
    </row>
    <row r="35" spans="1:6" x14ac:dyDescent="0.35">
      <c r="A35" t="s">
        <v>82</v>
      </c>
      <c r="B35" s="7">
        <v>470</v>
      </c>
      <c r="C35" s="7">
        <v>365</v>
      </c>
      <c r="D35" s="7">
        <v>350</v>
      </c>
      <c r="E35" s="7">
        <v>360</v>
      </c>
      <c r="F35" s="7">
        <v>345</v>
      </c>
    </row>
    <row r="36" spans="1:6" x14ac:dyDescent="0.35">
      <c r="A36" t="s">
        <v>83</v>
      </c>
      <c r="B36" s="7">
        <v>4745</v>
      </c>
      <c r="C36" s="7">
        <v>4135</v>
      </c>
      <c r="D36" s="7">
        <v>3515</v>
      </c>
      <c r="E36" s="7">
        <v>3215</v>
      </c>
      <c r="F36" s="7">
        <v>2795</v>
      </c>
    </row>
    <row r="37" spans="1:6" x14ac:dyDescent="0.35">
      <c r="A37" t="s">
        <v>84</v>
      </c>
      <c r="B37" s="7">
        <v>45</v>
      </c>
      <c r="C37" s="7">
        <v>30</v>
      </c>
      <c r="D37" s="7">
        <v>35</v>
      </c>
      <c r="E37" s="7">
        <v>20</v>
      </c>
      <c r="F37" s="7">
        <v>20</v>
      </c>
    </row>
    <row r="38" spans="1:6" x14ac:dyDescent="0.35">
      <c r="A38" t="s">
        <v>85</v>
      </c>
      <c r="B38" s="7">
        <v>70</v>
      </c>
      <c r="C38" s="7">
        <v>80</v>
      </c>
      <c r="D38" s="7">
        <v>70</v>
      </c>
      <c r="E38" s="7">
        <v>45</v>
      </c>
      <c r="F38" s="7">
        <v>60</v>
      </c>
    </row>
    <row r="39" spans="1:6" x14ac:dyDescent="0.35">
      <c r="A39" t="s">
        <v>86</v>
      </c>
      <c r="B39" s="7">
        <v>50</v>
      </c>
      <c r="C39" s="7">
        <v>45</v>
      </c>
      <c r="D39" s="7">
        <v>30</v>
      </c>
      <c r="E39" s="7">
        <v>30</v>
      </c>
      <c r="F39" s="7">
        <v>30</v>
      </c>
    </row>
    <row r="40" spans="1:6" x14ac:dyDescent="0.35">
      <c r="A40" t="s">
        <v>87</v>
      </c>
      <c r="B40" s="8" t="s">
        <v>59</v>
      </c>
      <c r="C40" s="7">
        <v>0</v>
      </c>
      <c r="D40" s="7">
        <v>0</v>
      </c>
      <c r="E40" s="7">
        <v>0</v>
      </c>
      <c r="F40" s="7">
        <v>0</v>
      </c>
    </row>
    <row r="41" spans="1:6" x14ac:dyDescent="0.35">
      <c r="A41" t="s">
        <v>88</v>
      </c>
      <c r="B41" s="7">
        <v>20</v>
      </c>
      <c r="C41" s="7">
        <v>15</v>
      </c>
      <c r="D41" s="7">
        <v>15</v>
      </c>
      <c r="E41" s="7">
        <v>10</v>
      </c>
      <c r="F41" s="7">
        <v>15</v>
      </c>
    </row>
    <row r="42" spans="1:6" x14ac:dyDescent="0.35">
      <c r="A42" t="s">
        <v>89</v>
      </c>
      <c r="B42" s="7">
        <v>6050</v>
      </c>
      <c r="C42" s="7">
        <v>6035</v>
      </c>
      <c r="D42" s="7">
        <v>5765</v>
      </c>
      <c r="E42" s="7">
        <v>5335</v>
      </c>
      <c r="F42" s="7">
        <v>5020</v>
      </c>
    </row>
    <row r="43" spans="1:6" x14ac:dyDescent="0.35">
      <c r="A43" t="s">
        <v>90</v>
      </c>
      <c r="B43" s="7">
        <v>485</v>
      </c>
      <c r="C43" s="7">
        <v>495</v>
      </c>
      <c r="D43" s="7">
        <v>410</v>
      </c>
      <c r="E43" s="7">
        <v>350</v>
      </c>
      <c r="F43" s="7">
        <v>295</v>
      </c>
    </row>
    <row r="44" spans="1:6" x14ac:dyDescent="0.35">
      <c r="A44" t="s">
        <v>91</v>
      </c>
      <c r="B44" s="7">
        <v>3320</v>
      </c>
      <c r="C44" s="7">
        <v>3035</v>
      </c>
      <c r="D44" s="7">
        <v>2565</v>
      </c>
      <c r="E44" s="7">
        <v>2625</v>
      </c>
      <c r="F44" s="7">
        <v>2345</v>
      </c>
    </row>
    <row r="45" spans="1:6" x14ac:dyDescent="0.35">
      <c r="A45" t="s">
        <v>92</v>
      </c>
      <c r="B45" s="7">
        <v>1630</v>
      </c>
      <c r="C45" s="7">
        <v>1515</v>
      </c>
      <c r="D45" s="7">
        <v>1305</v>
      </c>
      <c r="E45" s="7">
        <v>1195</v>
      </c>
      <c r="F45" s="7">
        <v>1035</v>
      </c>
    </row>
    <row r="46" spans="1:6" x14ac:dyDescent="0.35">
      <c r="A46" t="s">
        <v>93</v>
      </c>
      <c r="B46" s="7">
        <v>405</v>
      </c>
      <c r="C46" s="7">
        <v>345</v>
      </c>
      <c r="D46" s="7">
        <v>280</v>
      </c>
      <c r="E46" s="7">
        <v>275</v>
      </c>
      <c r="F46" s="7">
        <v>240</v>
      </c>
    </row>
    <row r="47" spans="1:6" x14ac:dyDescent="0.35">
      <c r="A47" t="s">
        <v>94</v>
      </c>
      <c r="B47" s="7">
        <v>5</v>
      </c>
      <c r="C47" s="7">
        <v>10</v>
      </c>
      <c r="D47" s="7">
        <v>10</v>
      </c>
      <c r="E47" s="8" t="s">
        <v>59</v>
      </c>
      <c r="F47" s="8" t="s">
        <v>59</v>
      </c>
    </row>
    <row r="48" spans="1:6" x14ac:dyDescent="0.35">
      <c r="A48" t="s">
        <v>95</v>
      </c>
      <c r="B48" s="7">
        <v>70</v>
      </c>
      <c r="C48" s="7">
        <v>65</v>
      </c>
      <c r="D48" s="7">
        <v>55</v>
      </c>
      <c r="E48" s="7">
        <v>55</v>
      </c>
      <c r="F48" s="7">
        <v>70</v>
      </c>
    </row>
    <row r="49" spans="1:6" x14ac:dyDescent="0.35">
      <c r="A49" t="s">
        <v>96</v>
      </c>
      <c r="B49" s="7">
        <v>975</v>
      </c>
      <c r="C49" s="7">
        <v>770</v>
      </c>
      <c r="D49" s="7">
        <v>740</v>
      </c>
      <c r="E49" s="7">
        <v>565</v>
      </c>
      <c r="F49" s="7">
        <v>460</v>
      </c>
    </row>
    <row r="50" spans="1:6" x14ac:dyDescent="0.35">
      <c r="A50" t="s">
        <v>97</v>
      </c>
      <c r="B50" s="7">
        <v>2240</v>
      </c>
      <c r="C50" s="7">
        <v>2140</v>
      </c>
      <c r="D50" s="7">
        <v>1820</v>
      </c>
      <c r="E50" s="7">
        <v>1700</v>
      </c>
      <c r="F50" s="7">
        <v>1545</v>
      </c>
    </row>
    <row r="51" spans="1:6" x14ac:dyDescent="0.35">
      <c r="A51" t="s">
        <v>98</v>
      </c>
      <c r="B51" s="7">
        <v>110</v>
      </c>
      <c r="C51" s="7">
        <v>435</v>
      </c>
      <c r="D51" s="7">
        <v>330</v>
      </c>
      <c r="E51" s="7">
        <v>310</v>
      </c>
      <c r="F51" s="7">
        <v>340</v>
      </c>
    </row>
    <row r="52" spans="1:6" x14ac:dyDescent="0.35">
      <c r="A52" t="s">
        <v>99</v>
      </c>
      <c r="B52" s="7">
        <v>2880</v>
      </c>
      <c r="C52" s="7">
        <v>2470</v>
      </c>
      <c r="D52" s="7">
        <v>2010</v>
      </c>
      <c r="E52" s="7">
        <v>1755</v>
      </c>
      <c r="F52" s="7">
        <v>1395</v>
      </c>
    </row>
    <row r="53" spans="1:6" x14ac:dyDescent="0.35">
      <c r="A53" t="s">
        <v>100</v>
      </c>
      <c r="B53" s="7">
        <v>195</v>
      </c>
      <c r="C53" s="7">
        <v>175</v>
      </c>
      <c r="D53" s="7">
        <v>180</v>
      </c>
      <c r="E53" s="7">
        <v>15</v>
      </c>
      <c r="F53" s="7">
        <v>10</v>
      </c>
    </row>
    <row r="54" spans="1:6" x14ac:dyDescent="0.35">
      <c r="A54" t="s">
        <v>101</v>
      </c>
      <c r="B54" s="7">
        <v>90</v>
      </c>
      <c r="C54" s="7">
        <v>495</v>
      </c>
      <c r="D54" s="7">
        <v>445</v>
      </c>
      <c r="E54" s="7">
        <v>55</v>
      </c>
      <c r="F54" s="7">
        <v>60</v>
      </c>
    </row>
    <row r="55" spans="1:6" x14ac:dyDescent="0.35">
      <c r="A55" t="s">
        <v>102</v>
      </c>
      <c r="B55" s="7">
        <v>455</v>
      </c>
      <c r="C55" s="7">
        <v>2325</v>
      </c>
      <c r="D55" s="7">
        <v>2085</v>
      </c>
      <c r="E55" s="7">
        <v>265</v>
      </c>
      <c r="F55" s="7">
        <v>245</v>
      </c>
    </row>
    <row r="56" spans="1:6" x14ac:dyDescent="0.35">
      <c r="A56" t="s">
        <v>103</v>
      </c>
      <c r="B56" s="7">
        <v>315</v>
      </c>
      <c r="C56" s="7">
        <v>265</v>
      </c>
      <c r="D56" s="7">
        <v>220</v>
      </c>
      <c r="E56" s="7">
        <v>245</v>
      </c>
      <c r="F56" s="7">
        <v>225</v>
      </c>
    </row>
    <row r="57" spans="1:6" x14ac:dyDescent="0.35">
      <c r="A57" t="s">
        <v>104</v>
      </c>
      <c r="B57" s="7">
        <v>900</v>
      </c>
      <c r="C57" s="7">
        <v>735</v>
      </c>
      <c r="D57" s="7">
        <v>710</v>
      </c>
      <c r="E57" s="7">
        <v>590</v>
      </c>
      <c r="F57" s="7">
        <v>520</v>
      </c>
    </row>
    <row r="58" spans="1:6" x14ac:dyDescent="0.35">
      <c r="A58" t="s">
        <v>105</v>
      </c>
      <c r="B58" s="7">
        <v>85</v>
      </c>
      <c r="C58" s="7">
        <v>75</v>
      </c>
      <c r="D58" s="7">
        <v>65</v>
      </c>
      <c r="E58" s="7">
        <v>75</v>
      </c>
      <c r="F58" s="7">
        <v>70</v>
      </c>
    </row>
    <row r="59" spans="1:6" x14ac:dyDescent="0.35">
      <c r="A59" t="s">
        <v>106</v>
      </c>
      <c r="B59" s="7">
        <v>1195</v>
      </c>
      <c r="C59" s="7">
        <v>1100</v>
      </c>
      <c r="D59" s="7">
        <v>915</v>
      </c>
      <c r="E59" s="7">
        <v>715</v>
      </c>
      <c r="F59" s="7">
        <v>620</v>
      </c>
    </row>
    <row r="60" spans="1:6" x14ac:dyDescent="0.35">
      <c r="A60" t="s">
        <v>107</v>
      </c>
      <c r="B60" s="8" t="s">
        <v>59</v>
      </c>
      <c r="C60" s="8" t="s">
        <v>59</v>
      </c>
      <c r="D60" s="7">
        <v>5</v>
      </c>
      <c r="E60" s="8" t="s">
        <v>59</v>
      </c>
      <c r="F60" s="8" t="s">
        <v>59</v>
      </c>
    </row>
    <row r="61" spans="1:6" x14ac:dyDescent="0.35">
      <c r="A61" t="s">
        <v>108</v>
      </c>
      <c r="B61" s="7">
        <v>74850</v>
      </c>
      <c r="C61" s="7">
        <v>70745</v>
      </c>
      <c r="D61" s="7">
        <v>61400</v>
      </c>
      <c r="E61" s="7">
        <v>52825</v>
      </c>
      <c r="F61" s="7">
        <v>46340</v>
      </c>
    </row>
    <row r="62" spans="1: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7"/>
  <sheetViews>
    <sheetView workbookViewId="0"/>
  </sheetViews>
  <sheetFormatPr defaultRowHeight="15.5" x14ac:dyDescent="0.35"/>
  <cols>
    <col min="1" max="1" width="42.53515625" bestFit="1" customWidth="1"/>
    <col min="2" max="6" width="6.53515625" bestFit="1" customWidth="1"/>
  </cols>
  <sheetData>
    <row r="1" spans="1:6" ht="30" customHeight="1" x14ac:dyDescent="0.35">
      <c r="A1" s="10" t="s">
        <v>109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50</v>
      </c>
    </row>
    <row r="5" spans="1:6" x14ac:dyDescent="0.35">
      <c r="A5" s="3" t="s">
        <v>51</v>
      </c>
      <c r="B5" s="3" t="s">
        <v>37</v>
      </c>
      <c r="C5" s="3" t="s">
        <v>38</v>
      </c>
      <c r="D5" s="3" t="s">
        <v>39</v>
      </c>
      <c r="E5" s="3" t="s">
        <v>40</v>
      </c>
      <c r="F5" s="3" t="s">
        <v>41</v>
      </c>
    </row>
    <row r="6" spans="1:6" x14ac:dyDescent="0.35">
      <c r="A6" t="s">
        <v>52</v>
      </c>
      <c r="B6" s="7">
        <v>245</v>
      </c>
      <c r="C6" s="7">
        <v>185</v>
      </c>
      <c r="D6" s="7">
        <v>150</v>
      </c>
      <c r="E6" s="7">
        <v>130</v>
      </c>
      <c r="F6" s="7">
        <v>120</v>
      </c>
    </row>
    <row r="7" spans="1:6" x14ac:dyDescent="0.35">
      <c r="A7" t="s">
        <v>53</v>
      </c>
      <c r="B7" s="7">
        <v>1280</v>
      </c>
      <c r="C7" s="7">
        <v>1050</v>
      </c>
      <c r="D7" s="7">
        <v>855</v>
      </c>
      <c r="E7" s="7">
        <v>745</v>
      </c>
      <c r="F7" s="7">
        <v>650</v>
      </c>
    </row>
    <row r="8" spans="1:6" x14ac:dyDescent="0.35">
      <c r="A8" t="s">
        <v>54</v>
      </c>
      <c r="B8" s="7">
        <v>1730</v>
      </c>
      <c r="C8" s="7">
        <v>1075</v>
      </c>
      <c r="D8" s="7">
        <v>615</v>
      </c>
      <c r="E8" s="7">
        <v>270</v>
      </c>
      <c r="F8" s="7">
        <v>155</v>
      </c>
    </row>
    <row r="9" spans="1:6" x14ac:dyDescent="0.35">
      <c r="A9" t="s">
        <v>55</v>
      </c>
      <c r="B9" s="7">
        <v>2100</v>
      </c>
      <c r="C9" s="7">
        <v>1870</v>
      </c>
      <c r="D9" s="7">
        <v>1680</v>
      </c>
      <c r="E9" s="7">
        <v>1495</v>
      </c>
      <c r="F9" s="7">
        <v>1255</v>
      </c>
    </row>
    <row r="10" spans="1:6" x14ac:dyDescent="0.35">
      <c r="A10" t="s">
        <v>56</v>
      </c>
      <c r="B10" s="7">
        <v>1380</v>
      </c>
      <c r="C10" s="7">
        <v>1345</v>
      </c>
      <c r="D10" s="7">
        <v>1255</v>
      </c>
      <c r="E10" s="7">
        <v>1160</v>
      </c>
      <c r="F10" s="7">
        <v>1120</v>
      </c>
    </row>
    <row r="11" spans="1:6" x14ac:dyDescent="0.35">
      <c r="A11" t="s">
        <v>57</v>
      </c>
      <c r="B11" s="7">
        <v>2425</v>
      </c>
      <c r="C11" s="7">
        <v>2060</v>
      </c>
      <c r="D11" s="7">
        <v>1790</v>
      </c>
      <c r="E11" s="7">
        <v>1470</v>
      </c>
      <c r="F11" s="7">
        <v>1360</v>
      </c>
    </row>
    <row r="12" spans="1:6" x14ac:dyDescent="0.35">
      <c r="A12" t="s">
        <v>60</v>
      </c>
      <c r="B12" s="7">
        <v>10</v>
      </c>
      <c r="C12" s="7">
        <v>10</v>
      </c>
      <c r="D12" s="7">
        <v>55</v>
      </c>
      <c r="E12" s="7">
        <v>65</v>
      </c>
      <c r="F12" s="7">
        <v>50</v>
      </c>
    </row>
    <row r="13" spans="1:6" x14ac:dyDescent="0.35">
      <c r="A13" t="s">
        <v>61</v>
      </c>
      <c r="B13" s="7">
        <v>1630</v>
      </c>
      <c r="C13" s="7">
        <v>1505</v>
      </c>
      <c r="D13" s="7">
        <v>1295</v>
      </c>
      <c r="E13" s="7">
        <v>1225</v>
      </c>
      <c r="F13" s="7">
        <v>1175</v>
      </c>
    </row>
    <row r="14" spans="1:6" x14ac:dyDescent="0.35">
      <c r="A14" t="s">
        <v>110</v>
      </c>
      <c r="B14" s="7">
        <v>130</v>
      </c>
      <c r="C14" s="7">
        <v>110</v>
      </c>
      <c r="D14" s="7">
        <v>80</v>
      </c>
      <c r="E14" s="7">
        <v>65</v>
      </c>
      <c r="F14" s="7">
        <v>60</v>
      </c>
    </row>
    <row r="15" spans="1:6" x14ac:dyDescent="0.35">
      <c r="A15" t="s">
        <v>62</v>
      </c>
      <c r="B15" s="7">
        <v>255</v>
      </c>
      <c r="C15" s="7">
        <v>215</v>
      </c>
      <c r="D15" s="7">
        <v>160</v>
      </c>
      <c r="E15" s="7">
        <v>135</v>
      </c>
      <c r="F15" s="7">
        <v>125</v>
      </c>
    </row>
    <row r="16" spans="1:6" x14ac:dyDescent="0.35">
      <c r="A16" t="s">
        <v>63</v>
      </c>
      <c r="B16" s="7">
        <v>805</v>
      </c>
      <c r="C16" s="7">
        <v>785</v>
      </c>
      <c r="D16" s="7">
        <v>635</v>
      </c>
      <c r="E16" s="7">
        <v>570</v>
      </c>
      <c r="F16" s="7">
        <v>545</v>
      </c>
    </row>
    <row r="17" spans="1:6" x14ac:dyDescent="0.35">
      <c r="A17" t="s">
        <v>65</v>
      </c>
      <c r="B17" s="7">
        <v>160</v>
      </c>
      <c r="C17" s="7">
        <v>110</v>
      </c>
      <c r="D17" s="7">
        <v>100</v>
      </c>
      <c r="E17" s="7">
        <v>90</v>
      </c>
      <c r="F17" s="7">
        <v>85</v>
      </c>
    </row>
    <row r="18" spans="1:6" x14ac:dyDescent="0.35">
      <c r="A18" t="s">
        <v>66</v>
      </c>
      <c r="B18" s="7">
        <v>475</v>
      </c>
      <c r="C18" s="7">
        <v>490</v>
      </c>
      <c r="D18" s="7">
        <v>450</v>
      </c>
      <c r="E18" s="7">
        <v>415</v>
      </c>
      <c r="F18" s="7">
        <v>420</v>
      </c>
    </row>
    <row r="19" spans="1:6" x14ac:dyDescent="0.35">
      <c r="A19" t="s">
        <v>67</v>
      </c>
      <c r="B19" s="7">
        <v>1245</v>
      </c>
      <c r="C19" s="7">
        <v>960</v>
      </c>
      <c r="D19" s="7">
        <v>930</v>
      </c>
      <c r="E19" s="7">
        <v>805</v>
      </c>
      <c r="F19" s="7">
        <v>800</v>
      </c>
    </row>
    <row r="20" spans="1:6" x14ac:dyDescent="0.35">
      <c r="A20" t="s">
        <v>68</v>
      </c>
      <c r="B20" s="8" t="s">
        <v>59</v>
      </c>
      <c r="C20" s="7">
        <v>0</v>
      </c>
      <c r="D20" s="7">
        <v>0</v>
      </c>
      <c r="E20" s="7">
        <v>0</v>
      </c>
      <c r="F20" s="7">
        <v>0</v>
      </c>
    </row>
    <row r="21" spans="1:6" x14ac:dyDescent="0.35">
      <c r="A21" t="s">
        <v>69</v>
      </c>
      <c r="B21" s="7">
        <v>230</v>
      </c>
      <c r="C21" s="7">
        <v>155</v>
      </c>
      <c r="D21" s="7">
        <v>175</v>
      </c>
      <c r="E21" s="7">
        <v>155</v>
      </c>
      <c r="F21" s="7">
        <v>100</v>
      </c>
    </row>
    <row r="22" spans="1:6" x14ac:dyDescent="0.35">
      <c r="A22" t="s">
        <v>70</v>
      </c>
      <c r="B22" s="7">
        <v>295</v>
      </c>
      <c r="C22" s="7">
        <v>240</v>
      </c>
      <c r="D22" s="7">
        <v>230</v>
      </c>
      <c r="E22" s="7">
        <v>180</v>
      </c>
      <c r="F22" s="7">
        <v>150</v>
      </c>
    </row>
    <row r="23" spans="1:6" x14ac:dyDescent="0.35">
      <c r="A23" t="s">
        <v>71</v>
      </c>
      <c r="B23" s="7">
        <v>10420</v>
      </c>
      <c r="C23" s="7">
        <v>9170</v>
      </c>
      <c r="D23" s="7">
        <v>8190</v>
      </c>
      <c r="E23" s="7">
        <v>7315</v>
      </c>
      <c r="F23" s="7">
        <v>6405</v>
      </c>
    </row>
    <row r="24" spans="1:6" x14ac:dyDescent="0.35">
      <c r="A24" t="s">
        <v>72</v>
      </c>
      <c r="B24" s="7">
        <v>85</v>
      </c>
      <c r="C24" s="7">
        <v>100</v>
      </c>
      <c r="D24" s="7">
        <v>80</v>
      </c>
      <c r="E24" s="7">
        <v>65</v>
      </c>
      <c r="F24" s="7">
        <v>35</v>
      </c>
    </row>
    <row r="25" spans="1:6" x14ac:dyDescent="0.35">
      <c r="A25" t="s">
        <v>73</v>
      </c>
      <c r="B25" s="7">
        <v>85</v>
      </c>
      <c r="C25" s="7">
        <v>140</v>
      </c>
      <c r="D25" s="7">
        <v>135</v>
      </c>
      <c r="E25" s="7">
        <v>115</v>
      </c>
      <c r="F25" s="7">
        <v>105</v>
      </c>
    </row>
    <row r="26" spans="1:6" x14ac:dyDescent="0.35">
      <c r="A26" t="s">
        <v>74</v>
      </c>
      <c r="B26" s="7">
        <v>145</v>
      </c>
      <c r="C26" s="7">
        <v>125</v>
      </c>
      <c r="D26" s="7">
        <v>85</v>
      </c>
      <c r="E26" s="7">
        <v>110</v>
      </c>
      <c r="F26" s="7">
        <v>80</v>
      </c>
    </row>
    <row r="27" spans="1:6" x14ac:dyDescent="0.35">
      <c r="A27" t="s">
        <v>75</v>
      </c>
      <c r="B27" s="7">
        <v>375</v>
      </c>
      <c r="C27" s="7">
        <v>380</v>
      </c>
      <c r="D27" s="7">
        <v>325</v>
      </c>
      <c r="E27" s="7">
        <v>305</v>
      </c>
      <c r="F27" s="7">
        <v>310</v>
      </c>
    </row>
    <row r="28" spans="1:6" x14ac:dyDescent="0.35">
      <c r="A28" t="s">
        <v>76</v>
      </c>
      <c r="B28" s="7">
        <v>20</v>
      </c>
      <c r="C28" s="7">
        <v>15</v>
      </c>
      <c r="D28" s="7">
        <v>10</v>
      </c>
      <c r="E28" s="7">
        <v>10</v>
      </c>
      <c r="F28" s="7">
        <v>10</v>
      </c>
    </row>
    <row r="29" spans="1:6" x14ac:dyDescent="0.35">
      <c r="A29" t="s">
        <v>77</v>
      </c>
      <c r="B29" s="7">
        <v>45</v>
      </c>
      <c r="C29" s="7">
        <v>45</v>
      </c>
      <c r="D29" s="7">
        <v>30</v>
      </c>
      <c r="E29" s="7">
        <v>40</v>
      </c>
      <c r="F29" s="7">
        <v>20</v>
      </c>
    </row>
    <row r="30" spans="1:6" x14ac:dyDescent="0.35">
      <c r="A30" t="s">
        <v>78</v>
      </c>
      <c r="B30" s="7">
        <v>1775</v>
      </c>
      <c r="C30" s="7">
        <v>1680</v>
      </c>
      <c r="D30" s="7">
        <v>1655</v>
      </c>
      <c r="E30" s="7">
        <v>1515</v>
      </c>
      <c r="F30" s="7">
        <v>1275</v>
      </c>
    </row>
    <row r="31" spans="1:6" x14ac:dyDescent="0.35">
      <c r="A31" t="s">
        <v>79</v>
      </c>
      <c r="B31" s="7">
        <v>90</v>
      </c>
      <c r="C31" s="7">
        <v>105</v>
      </c>
      <c r="D31" s="7">
        <v>85</v>
      </c>
      <c r="E31" s="7">
        <v>75</v>
      </c>
      <c r="F31" s="7">
        <v>80</v>
      </c>
    </row>
    <row r="32" spans="1:6" x14ac:dyDescent="0.35">
      <c r="A32" t="s">
        <v>81</v>
      </c>
      <c r="B32" s="7">
        <v>815</v>
      </c>
      <c r="C32" s="7">
        <v>720</v>
      </c>
      <c r="D32" s="7">
        <v>675</v>
      </c>
      <c r="E32" s="7">
        <v>595</v>
      </c>
      <c r="F32" s="7">
        <v>505</v>
      </c>
    </row>
    <row r="33" spans="1:6" x14ac:dyDescent="0.35">
      <c r="A33" t="s">
        <v>82</v>
      </c>
      <c r="B33" s="7">
        <v>475</v>
      </c>
      <c r="C33" s="7">
        <v>335</v>
      </c>
      <c r="D33" s="7">
        <v>355</v>
      </c>
      <c r="E33" s="7">
        <v>295</v>
      </c>
      <c r="F33" s="7">
        <v>255</v>
      </c>
    </row>
    <row r="34" spans="1:6" x14ac:dyDescent="0.35">
      <c r="A34" t="s">
        <v>83</v>
      </c>
      <c r="B34" s="7">
        <v>2650</v>
      </c>
      <c r="C34" s="7">
        <v>2580</v>
      </c>
      <c r="D34" s="7">
        <v>2355</v>
      </c>
      <c r="E34" s="7">
        <v>2085</v>
      </c>
      <c r="F34" s="7">
        <v>1915</v>
      </c>
    </row>
    <row r="35" spans="1:6" x14ac:dyDescent="0.35">
      <c r="A35" t="s">
        <v>111</v>
      </c>
      <c r="B35" s="7">
        <v>1410</v>
      </c>
      <c r="C35" s="7">
        <v>1305</v>
      </c>
      <c r="D35" s="7">
        <v>1190</v>
      </c>
      <c r="E35" s="7">
        <v>1085</v>
      </c>
      <c r="F35" s="7">
        <v>1000</v>
      </c>
    </row>
    <row r="36" spans="1:6" x14ac:dyDescent="0.35">
      <c r="A36" t="s">
        <v>84</v>
      </c>
      <c r="B36" s="7">
        <v>30</v>
      </c>
      <c r="C36" s="7">
        <v>25</v>
      </c>
      <c r="D36" s="7">
        <v>20</v>
      </c>
      <c r="E36" s="7">
        <v>25</v>
      </c>
      <c r="F36" s="7">
        <v>10</v>
      </c>
    </row>
    <row r="37" spans="1:6" x14ac:dyDescent="0.35">
      <c r="A37" t="s">
        <v>85</v>
      </c>
      <c r="B37" s="7">
        <v>40</v>
      </c>
      <c r="C37" s="7">
        <v>45</v>
      </c>
      <c r="D37" s="7">
        <v>35</v>
      </c>
      <c r="E37" s="7">
        <v>35</v>
      </c>
      <c r="F37" s="7">
        <v>40</v>
      </c>
    </row>
    <row r="38" spans="1:6" x14ac:dyDescent="0.35">
      <c r="A38" t="s">
        <v>86</v>
      </c>
      <c r="B38" s="7">
        <v>20</v>
      </c>
      <c r="C38" s="7">
        <v>15</v>
      </c>
      <c r="D38" s="7">
        <v>20</v>
      </c>
      <c r="E38" s="7">
        <v>20</v>
      </c>
      <c r="F38" s="7">
        <v>20</v>
      </c>
    </row>
    <row r="39" spans="1:6" x14ac:dyDescent="0.35">
      <c r="A39" t="s">
        <v>87</v>
      </c>
      <c r="B39" s="8" t="s">
        <v>59</v>
      </c>
      <c r="C39" s="7">
        <v>0</v>
      </c>
      <c r="D39" s="8" t="s">
        <v>59</v>
      </c>
      <c r="E39" s="7">
        <v>0</v>
      </c>
      <c r="F39" s="7">
        <v>0</v>
      </c>
    </row>
    <row r="40" spans="1:6" x14ac:dyDescent="0.35">
      <c r="A40" t="s">
        <v>88</v>
      </c>
      <c r="B40" s="7">
        <v>10</v>
      </c>
      <c r="C40" s="7">
        <v>15</v>
      </c>
      <c r="D40" s="8" t="s">
        <v>59</v>
      </c>
      <c r="E40" s="7">
        <v>5</v>
      </c>
      <c r="F40" s="7">
        <v>5</v>
      </c>
    </row>
    <row r="41" spans="1:6" x14ac:dyDescent="0.35">
      <c r="A41" t="s">
        <v>89</v>
      </c>
      <c r="B41" s="7">
        <v>3095</v>
      </c>
      <c r="C41" s="7">
        <v>2705</v>
      </c>
      <c r="D41" s="7">
        <v>2305</v>
      </c>
      <c r="E41" s="7">
        <v>2275</v>
      </c>
      <c r="F41" s="7">
        <v>2000</v>
      </c>
    </row>
    <row r="42" spans="1:6" x14ac:dyDescent="0.35">
      <c r="A42" t="s">
        <v>90</v>
      </c>
      <c r="B42" s="7">
        <v>535</v>
      </c>
      <c r="C42" s="7">
        <v>470</v>
      </c>
      <c r="D42" s="7">
        <v>385</v>
      </c>
      <c r="E42" s="7">
        <v>320</v>
      </c>
      <c r="F42" s="7">
        <v>245</v>
      </c>
    </row>
    <row r="43" spans="1:6" x14ac:dyDescent="0.35">
      <c r="A43" t="s">
        <v>91</v>
      </c>
      <c r="B43" s="7">
        <v>2455</v>
      </c>
      <c r="C43" s="7">
        <v>2135</v>
      </c>
      <c r="D43" s="7">
        <v>2010</v>
      </c>
      <c r="E43" s="7">
        <v>1990</v>
      </c>
      <c r="F43" s="7">
        <v>1750</v>
      </c>
    </row>
    <row r="44" spans="1:6" x14ac:dyDescent="0.35">
      <c r="A44" t="s">
        <v>92</v>
      </c>
      <c r="B44" s="7">
        <v>1055</v>
      </c>
      <c r="C44" s="7">
        <v>950</v>
      </c>
      <c r="D44" s="7">
        <v>880</v>
      </c>
      <c r="E44" s="7">
        <v>745</v>
      </c>
      <c r="F44" s="7">
        <v>675</v>
      </c>
    </row>
    <row r="45" spans="1:6" x14ac:dyDescent="0.35">
      <c r="A45" t="s">
        <v>93</v>
      </c>
      <c r="B45" s="7">
        <v>270</v>
      </c>
      <c r="C45" s="7">
        <v>250</v>
      </c>
      <c r="D45" s="7">
        <v>210</v>
      </c>
      <c r="E45" s="7">
        <v>215</v>
      </c>
      <c r="F45" s="7">
        <v>155</v>
      </c>
    </row>
    <row r="46" spans="1:6" x14ac:dyDescent="0.35">
      <c r="A46" t="s">
        <v>95</v>
      </c>
      <c r="B46" s="7">
        <v>145</v>
      </c>
      <c r="C46" s="7">
        <v>185</v>
      </c>
      <c r="D46" s="7">
        <v>140</v>
      </c>
      <c r="E46" s="7">
        <v>130</v>
      </c>
      <c r="F46" s="7">
        <v>155</v>
      </c>
    </row>
    <row r="47" spans="1:6" x14ac:dyDescent="0.35">
      <c r="A47" t="s">
        <v>112</v>
      </c>
      <c r="B47" s="7">
        <v>1090</v>
      </c>
      <c r="C47" s="7">
        <v>985</v>
      </c>
      <c r="D47" s="7">
        <v>840</v>
      </c>
      <c r="E47" s="7">
        <v>705</v>
      </c>
      <c r="F47" s="7">
        <v>630</v>
      </c>
    </row>
    <row r="48" spans="1:6" x14ac:dyDescent="0.35">
      <c r="A48" t="s">
        <v>96</v>
      </c>
      <c r="B48" s="7">
        <v>3155</v>
      </c>
      <c r="C48" s="7">
        <v>2840</v>
      </c>
      <c r="D48" s="7">
        <v>2355</v>
      </c>
      <c r="E48" s="7">
        <v>2105</v>
      </c>
      <c r="F48" s="7">
        <v>1990</v>
      </c>
    </row>
    <row r="49" spans="1:6" x14ac:dyDescent="0.35">
      <c r="A49" t="s">
        <v>97</v>
      </c>
      <c r="B49" s="7">
        <v>1480</v>
      </c>
      <c r="C49" s="7">
        <v>1275</v>
      </c>
      <c r="D49" s="7">
        <v>1140</v>
      </c>
      <c r="E49" s="7">
        <v>1030</v>
      </c>
      <c r="F49" s="7">
        <v>1000</v>
      </c>
    </row>
    <row r="50" spans="1:6" x14ac:dyDescent="0.35">
      <c r="A50" t="s">
        <v>113</v>
      </c>
      <c r="B50" s="7">
        <v>645</v>
      </c>
      <c r="C50" s="7">
        <v>490</v>
      </c>
      <c r="D50" s="7">
        <v>435</v>
      </c>
      <c r="E50" s="7">
        <v>455</v>
      </c>
      <c r="F50" s="7">
        <v>305</v>
      </c>
    </row>
    <row r="51" spans="1:6" x14ac:dyDescent="0.35">
      <c r="A51" t="s">
        <v>103</v>
      </c>
      <c r="B51" s="7">
        <v>695</v>
      </c>
      <c r="C51" s="7">
        <v>610</v>
      </c>
      <c r="D51" s="7">
        <v>490</v>
      </c>
      <c r="E51" s="7">
        <v>560</v>
      </c>
      <c r="F51" s="7">
        <v>555</v>
      </c>
    </row>
    <row r="52" spans="1:6" x14ac:dyDescent="0.35">
      <c r="A52" t="s">
        <v>104</v>
      </c>
      <c r="B52" s="7">
        <v>1150</v>
      </c>
      <c r="C52" s="7">
        <v>1060</v>
      </c>
      <c r="D52" s="7">
        <v>900</v>
      </c>
      <c r="E52" s="7">
        <v>895</v>
      </c>
      <c r="F52" s="7">
        <v>705</v>
      </c>
    </row>
    <row r="53" spans="1:6" x14ac:dyDescent="0.35">
      <c r="A53" t="s">
        <v>105</v>
      </c>
      <c r="B53" s="7">
        <v>280</v>
      </c>
      <c r="C53" s="7">
        <v>275</v>
      </c>
      <c r="D53" s="7">
        <v>210</v>
      </c>
      <c r="E53" s="7">
        <v>180</v>
      </c>
      <c r="F53" s="7">
        <v>175</v>
      </c>
    </row>
    <row r="54" spans="1:6" x14ac:dyDescent="0.35">
      <c r="A54" t="s">
        <v>106</v>
      </c>
      <c r="B54" s="7">
        <v>590</v>
      </c>
      <c r="C54" s="7">
        <v>510</v>
      </c>
      <c r="D54" s="7">
        <v>435</v>
      </c>
      <c r="E54" s="7">
        <v>330</v>
      </c>
      <c r="F54" s="7">
        <v>290</v>
      </c>
    </row>
    <row r="55" spans="1:6" x14ac:dyDescent="0.35">
      <c r="A55" t="s">
        <v>107</v>
      </c>
      <c r="B55" s="8" t="s">
        <v>59</v>
      </c>
      <c r="C55" s="7">
        <v>5</v>
      </c>
      <c r="D55" s="8" t="s">
        <v>59</v>
      </c>
      <c r="E55" s="8" t="s">
        <v>59</v>
      </c>
      <c r="F55" s="7">
        <v>5</v>
      </c>
    </row>
    <row r="56" spans="1:6" x14ac:dyDescent="0.35">
      <c r="A56" t="s">
        <v>108</v>
      </c>
      <c r="B56" s="7">
        <v>49525</v>
      </c>
      <c r="C56" s="7">
        <v>43700</v>
      </c>
      <c r="D56" s="7">
        <v>38445</v>
      </c>
      <c r="E56" s="7">
        <v>34615</v>
      </c>
      <c r="F56" s="7">
        <v>30880</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3"/>
  <sheetViews>
    <sheetView workbookViewId="0"/>
  </sheetViews>
  <sheetFormatPr defaultRowHeight="15.5" x14ac:dyDescent="0.35"/>
  <cols>
    <col min="1" max="1" width="42.53515625" bestFit="1" customWidth="1"/>
    <col min="2" max="6" width="5.53515625" bestFit="1" customWidth="1"/>
  </cols>
  <sheetData>
    <row r="1" spans="1:6" ht="30" customHeight="1" x14ac:dyDescent="0.35">
      <c r="A1" s="10" t="s">
        <v>114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50</v>
      </c>
    </row>
    <row r="5" spans="1:6" x14ac:dyDescent="0.35">
      <c r="A5" s="3" t="s">
        <v>51</v>
      </c>
      <c r="B5" s="3" t="s">
        <v>37</v>
      </c>
      <c r="C5" s="3" t="s">
        <v>38</v>
      </c>
      <c r="D5" s="3" t="s">
        <v>39</v>
      </c>
      <c r="E5" s="3" t="s">
        <v>40</v>
      </c>
      <c r="F5" s="3" t="s">
        <v>41</v>
      </c>
    </row>
    <row r="6" spans="1:6" x14ac:dyDescent="0.35">
      <c r="A6" t="s">
        <v>52</v>
      </c>
      <c r="B6" s="7">
        <v>15</v>
      </c>
      <c r="C6" s="7">
        <v>10</v>
      </c>
      <c r="D6" s="7">
        <v>10</v>
      </c>
      <c r="E6" s="7">
        <v>10</v>
      </c>
      <c r="F6" s="7">
        <v>10</v>
      </c>
    </row>
    <row r="7" spans="1:6" x14ac:dyDescent="0.35">
      <c r="A7" t="s">
        <v>115</v>
      </c>
      <c r="B7" s="7">
        <v>55</v>
      </c>
      <c r="C7" s="7">
        <v>45</v>
      </c>
      <c r="D7" s="7">
        <v>45</v>
      </c>
      <c r="E7" s="7">
        <v>35</v>
      </c>
      <c r="F7" s="7">
        <v>25</v>
      </c>
    </row>
    <row r="8" spans="1:6" x14ac:dyDescent="0.35">
      <c r="A8" t="s">
        <v>116</v>
      </c>
      <c r="B8" s="7">
        <v>75</v>
      </c>
      <c r="C8" s="7">
        <v>65</v>
      </c>
      <c r="D8" s="7">
        <v>50</v>
      </c>
      <c r="E8" s="7">
        <v>50</v>
      </c>
      <c r="F8" s="7">
        <v>40</v>
      </c>
    </row>
    <row r="9" spans="1:6" x14ac:dyDescent="0.35">
      <c r="A9" t="s">
        <v>56</v>
      </c>
      <c r="B9" s="7">
        <v>395</v>
      </c>
      <c r="C9" s="7">
        <v>395</v>
      </c>
      <c r="D9" s="7">
        <v>395</v>
      </c>
      <c r="E9" s="7">
        <v>345</v>
      </c>
      <c r="F9" s="7">
        <v>335</v>
      </c>
    </row>
    <row r="10" spans="1:6" x14ac:dyDescent="0.35">
      <c r="A10" t="s">
        <v>57</v>
      </c>
      <c r="B10" s="7">
        <v>180</v>
      </c>
      <c r="C10" s="7">
        <v>200</v>
      </c>
      <c r="D10" s="7">
        <v>165</v>
      </c>
      <c r="E10" s="7">
        <v>120</v>
      </c>
      <c r="F10" s="7">
        <v>140</v>
      </c>
    </row>
    <row r="11" spans="1:6" x14ac:dyDescent="0.35">
      <c r="A11" t="s">
        <v>61</v>
      </c>
      <c r="B11" s="7">
        <v>350</v>
      </c>
      <c r="C11" s="7">
        <v>270</v>
      </c>
      <c r="D11" s="7">
        <v>270</v>
      </c>
      <c r="E11" s="7">
        <v>260</v>
      </c>
      <c r="F11" s="7">
        <v>265</v>
      </c>
    </row>
    <row r="12" spans="1:6" x14ac:dyDescent="0.35">
      <c r="A12" t="s">
        <v>62</v>
      </c>
      <c r="B12" s="7">
        <v>15</v>
      </c>
      <c r="C12" s="7">
        <v>15</v>
      </c>
      <c r="D12" s="7">
        <v>10</v>
      </c>
      <c r="E12" s="7">
        <v>10</v>
      </c>
      <c r="F12" s="7">
        <v>10</v>
      </c>
    </row>
    <row r="13" spans="1:6" x14ac:dyDescent="0.35">
      <c r="A13" t="s">
        <v>63</v>
      </c>
      <c r="B13" s="7">
        <v>135</v>
      </c>
      <c r="C13" s="7">
        <v>125</v>
      </c>
      <c r="D13" s="7">
        <v>105</v>
      </c>
      <c r="E13" s="7">
        <v>70</v>
      </c>
      <c r="F13" s="7">
        <v>115</v>
      </c>
    </row>
    <row r="14" spans="1:6" x14ac:dyDescent="0.35">
      <c r="A14" t="s">
        <v>66</v>
      </c>
      <c r="B14" s="7">
        <v>10</v>
      </c>
      <c r="C14" s="7">
        <v>10</v>
      </c>
      <c r="D14" s="7">
        <v>15</v>
      </c>
      <c r="E14" s="7">
        <v>25</v>
      </c>
      <c r="F14" s="7">
        <v>20</v>
      </c>
    </row>
    <row r="15" spans="1:6" x14ac:dyDescent="0.35">
      <c r="A15" t="s">
        <v>67</v>
      </c>
      <c r="B15" s="7">
        <v>50</v>
      </c>
      <c r="C15" s="7">
        <v>45</v>
      </c>
      <c r="D15" s="7">
        <v>60</v>
      </c>
      <c r="E15" s="7">
        <v>50</v>
      </c>
      <c r="F15" s="7">
        <v>50</v>
      </c>
    </row>
    <row r="16" spans="1:6" x14ac:dyDescent="0.35">
      <c r="A16" t="s">
        <v>69</v>
      </c>
      <c r="B16" s="7">
        <v>20</v>
      </c>
      <c r="C16" s="7">
        <v>20</v>
      </c>
      <c r="D16" s="7">
        <v>15</v>
      </c>
      <c r="E16" s="7">
        <v>15</v>
      </c>
      <c r="F16" s="7">
        <v>15</v>
      </c>
    </row>
    <row r="17" spans="1:6" x14ac:dyDescent="0.35">
      <c r="A17" t="s">
        <v>70</v>
      </c>
      <c r="B17" s="7">
        <v>10</v>
      </c>
      <c r="C17" s="7">
        <v>5</v>
      </c>
      <c r="D17" s="7">
        <v>10</v>
      </c>
      <c r="E17" s="8" t="s">
        <v>59</v>
      </c>
      <c r="F17" s="7">
        <v>20</v>
      </c>
    </row>
    <row r="18" spans="1:6" x14ac:dyDescent="0.35">
      <c r="A18" t="s">
        <v>71</v>
      </c>
      <c r="B18" s="7">
        <v>730</v>
      </c>
      <c r="C18" s="7">
        <v>715</v>
      </c>
      <c r="D18" s="7">
        <v>560</v>
      </c>
      <c r="E18" s="7">
        <v>490</v>
      </c>
      <c r="F18" s="7">
        <v>460</v>
      </c>
    </row>
    <row r="19" spans="1:6" x14ac:dyDescent="0.35">
      <c r="A19" t="s">
        <v>75</v>
      </c>
      <c r="B19" s="7">
        <v>65</v>
      </c>
      <c r="C19" s="7">
        <v>55</v>
      </c>
      <c r="D19" s="7">
        <v>35</v>
      </c>
      <c r="E19" s="7">
        <v>45</v>
      </c>
      <c r="F19" s="7">
        <v>50</v>
      </c>
    </row>
    <row r="20" spans="1:6" x14ac:dyDescent="0.35">
      <c r="A20" t="s">
        <v>76</v>
      </c>
      <c r="B20" s="8" t="s">
        <v>59</v>
      </c>
      <c r="C20" s="8" t="s">
        <v>59</v>
      </c>
      <c r="D20" s="8" t="s">
        <v>59</v>
      </c>
      <c r="E20" s="8" t="s">
        <v>59</v>
      </c>
      <c r="F20" s="8" t="s">
        <v>59</v>
      </c>
    </row>
    <row r="21" spans="1:6" x14ac:dyDescent="0.35">
      <c r="A21" t="s">
        <v>77</v>
      </c>
      <c r="B21" s="7">
        <v>10</v>
      </c>
      <c r="C21" s="7">
        <v>5</v>
      </c>
      <c r="D21" s="7">
        <v>5</v>
      </c>
      <c r="E21" s="8" t="s">
        <v>59</v>
      </c>
      <c r="F21" s="8" t="s">
        <v>59</v>
      </c>
    </row>
    <row r="22" spans="1:6" x14ac:dyDescent="0.35">
      <c r="A22" t="s">
        <v>78</v>
      </c>
      <c r="B22" s="7">
        <v>195</v>
      </c>
      <c r="C22" s="7">
        <v>180</v>
      </c>
      <c r="D22" s="7">
        <v>195</v>
      </c>
      <c r="E22" s="7">
        <v>145</v>
      </c>
      <c r="F22" s="7">
        <v>170</v>
      </c>
    </row>
    <row r="23" spans="1:6" x14ac:dyDescent="0.35">
      <c r="A23" t="s">
        <v>79</v>
      </c>
      <c r="B23" s="7">
        <v>15</v>
      </c>
      <c r="C23" s="7">
        <v>15</v>
      </c>
      <c r="D23" s="7">
        <v>15</v>
      </c>
      <c r="E23" s="7">
        <v>15</v>
      </c>
      <c r="F23" s="7">
        <v>15</v>
      </c>
    </row>
    <row r="24" spans="1:6" x14ac:dyDescent="0.35">
      <c r="A24" t="s">
        <v>81</v>
      </c>
      <c r="B24" s="7">
        <v>70</v>
      </c>
      <c r="C24" s="7">
        <v>55</v>
      </c>
      <c r="D24" s="7">
        <v>70</v>
      </c>
      <c r="E24" s="7">
        <v>60</v>
      </c>
      <c r="F24" s="7">
        <v>75</v>
      </c>
    </row>
    <row r="25" spans="1:6" x14ac:dyDescent="0.35">
      <c r="A25" t="s">
        <v>82</v>
      </c>
      <c r="B25" s="8" t="s">
        <v>59</v>
      </c>
      <c r="C25" s="7">
        <v>5</v>
      </c>
      <c r="D25" s="7">
        <v>10</v>
      </c>
      <c r="E25" s="8" t="s">
        <v>59</v>
      </c>
      <c r="F25" s="7">
        <v>10</v>
      </c>
    </row>
    <row r="26" spans="1:6" x14ac:dyDescent="0.35">
      <c r="A26" t="s">
        <v>83</v>
      </c>
      <c r="B26" s="7">
        <v>285</v>
      </c>
      <c r="C26" s="7">
        <v>275</v>
      </c>
      <c r="D26" s="7">
        <v>270</v>
      </c>
      <c r="E26" s="7">
        <v>280</v>
      </c>
      <c r="F26" s="7">
        <v>285</v>
      </c>
    </row>
    <row r="27" spans="1:6" x14ac:dyDescent="0.35">
      <c r="A27" t="s">
        <v>84</v>
      </c>
      <c r="B27" s="8" t="s">
        <v>59</v>
      </c>
      <c r="C27" s="8" t="s">
        <v>59</v>
      </c>
      <c r="D27" s="8" t="s">
        <v>59</v>
      </c>
      <c r="E27" s="8" t="s">
        <v>59</v>
      </c>
      <c r="F27" s="8" t="s">
        <v>59</v>
      </c>
    </row>
    <row r="28" spans="1:6" x14ac:dyDescent="0.35">
      <c r="A28" t="s">
        <v>85</v>
      </c>
      <c r="B28" s="7">
        <v>10</v>
      </c>
      <c r="C28" s="8" t="s">
        <v>59</v>
      </c>
      <c r="D28" s="7">
        <v>10</v>
      </c>
      <c r="E28" s="7">
        <v>10</v>
      </c>
      <c r="F28" s="7">
        <v>10</v>
      </c>
    </row>
    <row r="29" spans="1:6" x14ac:dyDescent="0.35">
      <c r="A29" t="s">
        <v>86</v>
      </c>
      <c r="B29" s="7">
        <v>5</v>
      </c>
      <c r="C29" s="7">
        <v>10</v>
      </c>
      <c r="D29" s="7">
        <v>10</v>
      </c>
      <c r="E29" s="7">
        <v>5</v>
      </c>
      <c r="F29" s="7">
        <v>5</v>
      </c>
    </row>
    <row r="30" spans="1:6" x14ac:dyDescent="0.35">
      <c r="A30" t="s">
        <v>88</v>
      </c>
      <c r="B30" s="8" t="s">
        <v>59</v>
      </c>
      <c r="C30" s="7">
        <v>0</v>
      </c>
      <c r="D30" s="7">
        <v>0</v>
      </c>
      <c r="E30" s="7">
        <v>0</v>
      </c>
      <c r="F30" s="7">
        <v>0</v>
      </c>
    </row>
    <row r="31" spans="1:6" x14ac:dyDescent="0.35">
      <c r="A31" t="s">
        <v>89</v>
      </c>
      <c r="B31" s="7">
        <v>510</v>
      </c>
      <c r="C31" s="7">
        <v>430</v>
      </c>
      <c r="D31" s="7">
        <v>415</v>
      </c>
      <c r="E31" s="7">
        <v>360</v>
      </c>
      <c r="F31" s="7">
        <v>310</v>
      </c>
    </row>
    <row r="32" spans="1:6" x14ac:dyDescent="0.35">
      <c r="A32" t="s">
        <v>117</v>
      </c>
      <c r="B32" s="7">
        <v>40</v>
      </c>
      <c r="C32" s="7">
        <v>45</v>
      </c>
      <c r="D32" s="7">
        <v>35</v>
      </c>
      <c r="E32" s="7">
        <v>35</v>
      </c>
      <c r="F32" s="7">
        <v>25</v>
      </c>
    </row>
    <row r="33" spans="1:6" x14ac:dyDescent="0.35">
      <c r="A33" t="s">
        <v>91</v>
      </c>
      <c r="B33" s="7">
        <v>250</v>
      </c>
      <c r="C33" s="7">
        <v>175</v>
      </c>
      <c r="D33" s="7">
        <v>235</v>
      </c>
      <c r="E33" s="7">
        <v>195</v>
      </c>
      <c r="F33" s="7">
        <v>195</v>
      </c>
    </row>
    <row r="34" spans="1:6" x14ac:dyDescent="0.35">
      <c r="A34" t="s">
        <v>92</v>
      </c>
      <c r="B34" s="7">
        <v>300</v>
      </c>
      <c r="C34" s="7">
        <v>265</v>
      </c>
      <c r="D34" s="7">
        <v>225</v>
      </c>
      <c r="E34" s="7">
        <v>235</v>
      </c>
      <c r="F34" s="7">
        <v>200</v>
      </c>
    </row>
    <row r="35" spans="1:6" x14ac:dyDescent="0.35">
      <c r="A35" t="s">
        <v>93</v>
      </c>
      <c r="B35" s="7">
        <v>5</v>
      </c>
      <c r="C35" s="8" t="s">
        <v>59</v>
      </c>
      <c r="D35" s="7">
        <v>5</v>
      </c>
      <c r="E35" s="8" t="s">
        <v>59</v>
      </c>
      <c r="F35" s="7">
        <v>5</v>
      </c>
    </row>
    <row r="36" spans="1:6" x14ac:dyDescent="0.35">
      <c r="A36" t="s">
        <v>118</v>
      </c>
      <c r="B36" s="8" t="s">
        <v>59</v>
      </c>
      <c r="C36" s="7">
        <v>0</v>
      </c>
      <c r="D36" s="7">
        <v>0</v>
      </c>
      <c r="E36" s="8" t="s">
        <v>59</v>
      </c>
      <c r="F36" s="7">
        <v>0</v>
      </c>
    </row>
    <row r="37" spans="1:6" x14ac:dyDescent="0.35">
      <c r="A37" t="s">
        <v>96</v>
      </c>
      <c r="B37" s="7">
        <v>45</v>
      </c>
      <c r="C37" s="7">
        <v>25</v>
      </c>
      <c r="D37" s="7">
        <v>40</v>
      </c>
      <c r="E37" s="7">
        <v>35</v>
      </c>
      <c r="F37" s="7">
        <v>30</v>
      </c>
    </row>
    <row r="38" spans="1:6" x14ac:dyDescent="0.35">
      <c r="A38" t="s">
        <v>97</v>
      </c>
      <c r="B38" s="7">
        <v>245</v>
      </c>
      <c r="C38" s="7">
        <v>255</v>
      </c>
      <c r="D38" s="7">
        <v>240</v>
      </c>
      <c r="E38" s="7">
        <v>215</v>
      </c>
      <c r="F38" s="7">
        <v>240</v>
      </c>
    </row>
    <row r="39" spans="1:6" x14ac:dyDescent="0.35">
      <c r="A39" t="s">
        <v>104</v>
      </c>
      <c r="B39" s="7">
        <v>60</v>
      </c>
      <c r="C39" s="7">
        <v>50</v>
      </c>
      <c r="D39" s="7">
        <v>65</v>
      </c>
      <c r="E39" s="7">
        <v>50</v>
      </c>
      <c r="F39" s="7">
        <v>65</v>
      </c>
    </row>
    <row r="40" spans="1:6" x14ac:dyDescent="0.35">
      <c r="A40" t="s">
        <v>106</v>
      </c>
      <c r="B40" s="7">
        <v>70</v>
      </c>
      <c r="C40" s="7">
        <v>55</v>
      </c>
      <c r="D40" s="7">
        <v>45</v>
      </c>
      <c r="E40" s="7">
        <v>50</v>
      </c>
      <c r="F40" s="7">
        <v>40</v>
      </c>
    </row>
    <row r="41" spans="1:6" x14ac:dyDescent="0.35">
      <c r="A41" t="s">
        <v>119</v>
      </c>
      <c r="B41" s="7">
        <v>35</v>
      </c>
      <c r="C41" s="7">
        <v>20</v>
      </c>
      <c r="D41" s="7">
        <v>15</v>
      </c>
      <c r="E41" s="7">
        <v>20</v>
      </c>
      <c r="F41" s="7">
        <v>20</v>
      </c>
    </row>
    <row r="42" spans="1:6" x14ac:dyDescent="0.35">
      <c r="A42" t="s">
        <v>108</v>
      </c>
      <c r="B42" s="7">
        <v>4275</v>
      </c>
      <c r="C42" s="7">
        <v>3855</v>
      </c>
      <c r="D42" s="7">
        <v>3660</v>
      </c>
      <c r="E42" s="7">
        <v>3255</v>
      </c>
      <c r="F42" s="7">
        <v>3255</v>
      </c>
    </row>
    <row r="43" spans="1:6" ht="30" customHeight="1" x14ac:dyDescent="0.35">
      <c r="A4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5"/>
  <sheetViews>
    <sheetView workbookViewId="0"/>
  </sheetViews>
  <sheetFormatPr defaultRowHeight="15.5" x14ac:dyDescent="0.35"/>
  <cols>
    <col min="1" max="1" width="45.53515625" bestFit="1" customWidth="1"/>
    <col min="2" max="6" width="7.53515625" bestFit="1" customWidth="1"/>
  </cols>
  <sheetData>
    <row r="1" spans="1:6" ht="30" customHeight="1" x14ac:dyDescent="0.35">
      <c r="A1" s="10" t="s">
        <v>120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50</v>
      </c>
    </row>
    <row r="5" spans="1:6" x14ac:dyDescent="0.35">
      <c r="A5" s="3" t="s">
        <v>121</v>
      </c>
      <c r="B5" s="3" t="s">
        <v>37</v>
      </c>
      <c r="C5" s="3" t="s">
        <v>38</v>
      </c>
      <c r="D5" s="3" t="s">
        <v>39</v>
      </c>
      <c r="E5" s="3" t="s">
        <v>40</v>
      </c>
      <c r="F5" s="3" t="s">
        <v>41</v>
      </c>
    </row>
    <row r="6" spans="1:6" x14ac:dyDescent="0.35">
      <c r="A6" t="s">
        <v>122</v>
      </c>
      <c r="B6" s="7">
        <v>35</v>
      </c>
      <c r="C6" s="7">
        <v>30</v>
      </c>
      <c r="D6" s="7">
        <v>20</v>
      </c>
      <c r="E6" s="7">
        <v>25</v>
      </c>
      <c r="F6" s="7">
        <v>15</v>
      </c>
    </row>
    <row r="7" spans="1:6" x14ac:dyDescent="0.35">
      <c r="A7" t="s">
        <v>123</v>
      </c>
      <c r="B7" s="7">
        <v>20</v>
      </c>
      <c r="C7" s="7">
        <v>25</v>
      </c>
      <c r="D7" s="7">
        <v>15</v>
      </c>
      <c r="E7" s="7">
        <v>20</v>
      </c>
      <c r="F7" s="7">
        <v>15</v>
      </c>
    </row>
    <row r="8" spans="1:6" x14ac:dyDescent="0.35">
      <c r="A8" t="s">
        <v>124</v>
      </c>
      <c r="B8" s="7">
        <v>770</v>
      </c>
      <c r="C8" s="7">
        <v>690</v>
      </c>
      <c r="D8" s="7">
        <v>570</v>
      </c>
      <c r="E8" s="7">
        <v>370</v>
      </c>
      <c r="F8" s="7">
        <v>335</v>
      </c>
    </row>
    <row r="9" spans="1:6" x14ac:dyDescent="0.35">
      <c r="A9" t="s">
        <v>125</v>
      </c>
      <c r="B9" s="7">
        <v>25</v>
      </c>
      <c r="C9" s="7">
        <v>20</v>
      </c>
      <c r="D9" s="7">
        <v>15</v>
      </c>
      <c r="E9" s="7">
        <v>15</v>
      </c>
      <c r="F9" s="7">
        <v>10</v>
      </c>
    </row>
    <row r="10" spans="1:6" x14ac:dyDescent="0.35">
      <c r="A10" t="s">
        <v>126</v>
      </c>
      <c r="B10" s="7">
        <v>16120</v>
      </c>
      <c r="C10" s="7">
        <v>13565</v>
      </c>
      <c r="D10" s="7">
        <v>11465</v>
      </c>
      <c r="E10" s="7">
        <v>8560</v>
      </c>
      <c r="F10" s="7">
        <v>6595</v>
      </c>
    </row>
    <row r="11" spans="1:6" x14ac:dyDescent="0.35">
      <c r="A11" t="s">
        <v>127</v>
      </c>
      <c r="B11" s="7">
        <v>17070</v>
      </c>
      <c r="C11" s="7">
        <v>15300</v>
      </c>
      <c r="D11" s="7">
        <v>12300</v>
      </c>
      <c r="E11" s="7">
        <v>10610</v>
      </c>
      <c r="F11" s="7">
        <v>9025</v>
      </c>
    </row>
    <row r="12" spans="1:6" x14ac:dyDescent="0.35">
      <c r="A12" t="s">
        <v>128</v>
      </c>
      <c r="B12" s="7">
        <v>45</v>
      </c>
      <c r="C12" s="7">
        <v>55</v>
      </c>
      <c r="D12" s="7">
        <v>40</v>
      </c>
      <c r="E12" s="7">
        <v>45</v>
      </c>
      <c r="F12" s="7">
        <v>40</v>
      </c>
    </row>
    <row r="13" spans="1:6" x14ac:dyDescent="0.35">
      <c r="A13" t="s">
        <v>129</v>
      </c>
      <c r="B13" s="7">
        <v>2445</v>
      </c>
      <c r="C13" s="7">
        <v>2175</v>
      </c>
      <c r="D13" s="7">
        <v>1820</v>
      </c>
      <c r="E13" s="7">
        <v>1665</v>
      </c>
      <c r="F13" s="7">
        <v>1505</v>
      </c>
    </row>
    <row r="14" spans="1:6" x14ac:dyDescent="0.35">
      <c r="A14" t="s">
        <v>130</v>
      </c>
      <c r="B14" s="7">
        <v>97075</v>
      </c>
      <c r="C14" s="7">
        <v>87700</v>
      </c>
      <c r="D14" s="7">
        <v>75925</v>
      </c>
      <c r="E14" s="7">
        <v>66670</v>
      </c>
      <c r="F14" s="7">
        <v>60290</v>
      </c>
    </row>
    <row r="15" spans="1:6" x14ac:dyDescent="0.35">
      <c r="A15" t="s">
        <v>131</v>
      </c>
      <c r="B15" s="7">
        <v>480</v>
      </c>
      <c r="C15" s="7">
        <v>430</v>
      </c>
      <c r="D15" s="7">
        <v>305</v>
      </c>
      <c r="E15" s="7">
        <v>345</v>
      </c>
      <c r="F15" s="7">
        <v>470</v>
      </c>
    </row>
    <row r="16" spans="1:6" x14ac:dyDescent="0.35">
      <c r="A16" t="s">
        <v>132</v>
      </c>
      <c r="B16" s="7">
        <v>25270</v>
      </c>
      <c r="C16" s="7">
        <v>24475</v>
      </c>
      <c r="D16" s="7">
        <v>20455</v>
      </c>
      <c r="E16" s="7">
        <v>16955</v>
      </c>
      <c r="F16" s="7">
        <v>15190</v>
      </c>
    </row>
    <row r="17" spans="1:6" x14ac:dyDescent="0.35">
      <c r="A17" t="s">
        <v>133</v>
      </c>
      <c r="B17" s="7">
        <v>17035</v>
      </c>
      <c r="C17" s="7">
        <v>13465</v>
      </c>
      <c r="D17" s="7">
        <v>10895</v>
      </c>
      <c r="E17" s="7">
        <v>9235</v>
      </c>
      <c r="F17" s="7">
        <v>8370</v>
      </c>
    </row>
    <row r="18" spans="1:6" x14ac:dyDescent="0.35">
      <c r="A18" t="s">
        <v>134</v>
      </c>
      <c r="B18" s="7">
        <v>30</v>
      </c>
      <c r="C18" s="7">
        <v>20</v>
      </c>
      <c r="D18" s="7">
        <v>20</v>
      </c>
      <c r="E18" s="7">
        <v>10</v>
      </c>
      <c r="F18" s="7">
        <v>10</v>
      </c>
    </row>
    <row r="19" spans="1:6" x14ac:dyDescent="0.35">
      <c r="A19" t="s">
        <v>135</v>
      </c>
      <c r="B19" s="7">
        <v>845</v>
      </c>
      <c r="C19" s="7">
        <v>785</v>
      </c>
      <c r="D19" s="7">
        <v>620</v>
      </c>
      <c r="E19" s="7">
        <v>580</v>
      </c>
      <c r="F19" s="7">
        <v>415</v>
      </c>
    </row>
    <row r="20" spans="1:6" x14ac:dyDescent="0.35">
      <c r="A20" t="s">
        <v>136</v>
      </c>
      <c r="B20" s="7">
        <v>570</v>
      </c>
      <c r="C20" s="7">
        <v>495</v>
      </c>
      <c r="D20" s="7">
        <v>380</v>
      </c>
      <c r="E20" s="7">
        <v>325</v>
      </c>
      <c r="F20" s="7">
        <v>340</v>
      </c>
    </row>
    <row r="21" spans="1:6" x14ac:dyDescent="0.35">
      <c r="A21" t="s">
        <v>137</v>
      </c>
      <c r="B21" s="7">
        <v>30</v>
      </c>
      <c r="C21" s="7">
        <v>30</v>
      </c>
      <c r="D21" s="7">
        <v>40</v>
      </c>
      <c r="E21" s="7">
        <v>35</v>
      </c>
      <c r="F21" s="7">
        <v>5</v>
      </c>
    </row>
    <row r="22" spans="1:6" x14ac:dyDescent="0.35">
      <c r="A22" t="s">
        <v>138</v>
      </c>
      <c r="B22" s="7">
        <v>945</v>
      </c>
      <c r="C22" s="7">
        <v>870</v>
      </c>
      <c r="D22" s="7">
        <v>775</v>
      </c>
      <c r="E22" s="7">
        <v>785</v>
      </c>
      <c r="F22" s="7">
        <v>640</v>
      </c>
    </row>
    <row r="23" spans="1:6" x14ac:dyDescent="0.35">
      <c r="A23" t="s">
        <v>139</v>
      </c>
      <c r="B23" s="7">
        <v>5785</v>
      </c>
      <c r="C23" s="7">
        <v>5275</v>
      </c>
      <c r="D23" s="7">
        <v>4610</v>
      </c>
      <c r="E23" s="7">
        <v>3855</v>
      </c>
      <c r="F23" s="7">
        <v>3345</v>
      </c>
    </row>
    <row r="24" spans="1:6" x14ac:dyDescent="0.35">
      <c r="A24" t="s">
        <v>140</v>
      </c>
      <c r="B24" s="7">
        <v>14545</v>
      </c>
      <c r="C24" s="7">
        <v>13885</v>
      </c>
      <c r="D24" s="7">
        <v>12660</v>
      </c>
      <c r="E24" s="7">
        <v>11490</v>
      </c>
      <c r="F24" s="7">
        <v>10635</v>
      </c>
    </row>
    <row r="25" spans="1:6" x14ac:dyDescent="0.35">
      <c r="A25" t="s">
        <v>141</v>
      </c>
      <c r="B25" s="7">
        <v>5</v>
      </c>
      <c r="C25" s="8" t="s">
        <v>59</v>
      </c>
      <c r="D25" s="7">
        <v>5</v>
      </c>
      <c r="E25" s="8" t="s">
        <v>59</v>
      </c>
      <c r="F25" s="8" t="s">
        <v>59</v>
      </c>
    </row>
    <row r="26" spans="1:6" x14ac:dyDescent="0.35">
      <c r="A26" t="s">
        <v>142</v>
      </c>
      <c r="B26" s="7">
        <v>7195</v>
      </c>
      <c r="C26" s="7">
        <v>6210</v>
      </c>
      <c r="D26" s="7">
        <v>5610</v>
      </c>
      <c r="E26" s="7">
        <v>4250</v>
      </c>
      <c r="F26" s="7">
        <v>3675</v>
      </c>
    </row>
    <row r="27" spans="1:6" x14ac:dyDescent="0.35">
      <c r="A27" t="s">
        <v>143</v>
      </c>
      <c r="B27" s="7">
        <v>6630</v>
      </c>
      <c r="C27" s="7">
        <v>6580</v>
      </c>
      <c r="D27" s="7">
        <v>6160</v>
      </c>
      <c r="E27" s="7">
        <v>5725</v>
      </c>
      <c r="F27" s="7">
        <v>5505</v>
      </c>
    </row>
    <row r="28" spans="1:6" x14ac:dyDescent="0.35">
      <c r="A28" t="s">
        <v>144</v>
      </c>
      <c r="B28" s="7">
        <v>86090</v>
      </c>
      <c r="C28" s="7">
        <v>79230</v>
      </c>
      <c r="D28" s="7">
        <v>68340</v>
      </c>
      <c r="E28" s="7">
        <v>59530</v>
      </c>
      <c r="F28" s="7">
        <v>51945</v>
      </c>
    </row>
    <row r="29" spans="1:6" x14ac:dyDescent="0.35">
      <c r="A29" t="s">
        <v>145</v>
      </c>
      <c r="B29" s="7">
        <v>45</v>
      </c>
      <c r="C29" s="7">
        <v>45</v>
      </c>
      <c r="D29" s="7">
        <v>35</v>
      </c>
      <c r="E29" s="7">
        <v>50</v>
      </c>
      <c r="F29" s="7">
        <v>40</v>
      </c>
    </row>
    <row r="30" spans="1:6" x14ac:dyDescent="0.35">
      <c r="A30" t="s">
        <v>146</v>
      </c>
      <c r="B30" s="7">
        <v>5260</v>
      </c>
      <c r="C30" s="7">
        <v>4310</v>
      </c>
      <c r="D30" s="7">
        <v>3650</v>
      </c>
      <c r="E30" s="7">
        <v>3030</v>
      </c>
      <c r="F30" s="7">
        <v>2645</v>
      </c>
    </row>
    <row r="31" spans="1:6" x14ac:dyDescent="0.35">
      <c r="A31" t="s">
        <v>147</v>
      </c>
      <c r="B31" s="7">
        <v>445</v>
      </c>
      <c r="C31" s="7">
        <v>555</v>
      </c>
      <c r="D31" s="7">
        <v>490</v>
      </c>
      <c r="E31" s="7">
        <v>415</v>
      </c>
      <c r="F31" s="7">
        <v>435</v>
      </c>
    </row>
    <row r="32" spans="1:6" x14ac:dyDescent="0.35">
      <c r="A32" t="s">
        <v>148</v>
      </c>
      <c r="B32" s="7">
        <v>230</v>
      </c>
      <c r="C32" s="7">
        <v>235</v>
      </c>
      <c r="D32" s="7">
        <v>235</v>
      </c>
      <c r="E32" s="7">
        <v>215</v>
      </c>
      <c r="F32" s="7">
        <v>285</v>
      </c>
    </row>
    <row r="33" spans="1:6" x14ac:dyDescent="0.35">
      <c r="A33" t="s">
        <v>149</v>
      </c>
      <c r="B33" s="7">
        <v>6350</v>
      </c>
      <c r="C33" s="7">
        <v>5820</v>
      </c>
      <c r="D33" s="7">
        <v>4150</v>
      </c>
      <c r="E33" s="7">
        <v>3565</v>
      </c>
      <c r="F33" s="7">
        <v>3060</v>
      </c>
    </row>
    <row r="34" spans="1:6" x14ac:dyDescent="0.35">
      <c r="A34" t="s">
        <v>108</v>
      </c>
      <c r="B34" s="7">
        <v>311380</v>
      </c>
      <c r="C34" s="7">
        <v>282275</v>
      </c>
      <c r="D34" s="7">
        <v>241605</v>
      </c>
      <c r="E34" s="7">
        <v>208385</v>
      </c>
      <c r="F34" s="7">
        <v>184845</v>
      </c>
    </row>
    <row r="35" spans="1:6" ht="30" customHeight="1" x14ac:dyDescent="0.35">
      <c r="A3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
  <sheetViews>
    <sheetView workbookViewId="0"/>
  </sheetViews>
  <sheetFormatPr defaultRowHeight="15.5" x14ac:dyDescent="0.35"/>
  <cols>
    <col min="1" max="1" width="39.53515625" bestFit="1" customWidth="1"/>
    <col min="2" max="4" width="7.53515625" bestFit="1" customWidth="1"/>
    <col min="5" max="6" width="6.53515625" bestFit="1" customWidth="1"/>
  </cols>
  <sheetData>
    <row r="1" spans="1:6" ht="30" customHeight="1" x14ac:dyDescent="0.35">
      <c r="A1" s="10" t="s">
        <v>150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35</v>
      </c>
    </row>
    <row r="5" spans="1:6" x14ac:dyDescent="0.35">
      <c r="A5" s="3" t="s">
        <v>151</v>
      </c>
      <c r="B5" s="3" t="s">
        <v>37</v>
      </c>
      <c r="C5" s="3" t="s">
        <v>38</v>
      </c>
      <c r="D5" s="3" t="s">
        <v>39</v>
      </c>
      <c r="E5" s="3" t="s">
        <v>40</v>
      </c>
      <c r="F5" s="3" t="s">
        <v>41</v>
      </c>
    </row>
    <row r="6" spans="1:6" x14ac:dyDescent="0.35">
      <c r="A6" t="s">
        <v>152</v>
      </c>
      <c r="B6" s="7">
        <v>117830</v>
      </c>
      <c r="C6" s="7">
        <v>108215</v>
      </c>
      <c r="D6" s="7">
        <v>94005</v>
      </c>
      <c r="E6" s="7">
        <v>81725</v>
      </c>
      <c r="F6" s="7">
        <v>71835</v>
      </c>
    </row>
    <row r="7" spans="1:6" x14ac:dyDescent="0.35">
      <c r="A7" t="s">
        <v>153</v>
      </c>
      <c r="B7" s="7">
        <v>110</v>
      </c>
      <c r="C7" s="7">
        <v>100</v>
      </c>
      <c r="D7" s="7">
        <v>100</v>
      </c>
      <c r="E7" s="7">
        <v>70</v>
      </c>
      <c r="F7" s="7">
        <v>60</v>
      </c>
    </row>
    <row r="8" spans="1:6" x14ac:dyDescent="0.35">
      <c r="A8" t="s">
        <v>154</v>
      </c>
      <c r="B8" s="7">
        <v>1040</v>
      </c>
      <c r="C8" s="7">
        <v>1175</v>
      </c>
      <c r="D8" s="7">
        <v>945</v>
      </c>
      <c r="E8" s="7">
        <v>1040</v>
      </c>
      <c r="F8" s="7">
        <v>965</v>
      </c>
    </row>
    <row r="9" spans="1:6" x14ac:dyDescent="0.35">
      <c r="A9" t="s">
        <v>155</v>
      </c>
      <c r="B9" s="7">
        <v>9450</v>
      </c>
      <c r="C9" s="7">
        <v>8670</v>
      </c>
      <c r="D9" s="7">
        <v>8310</v>
      </c>
      <c r="E9" s="7">
        <v>7780</v>
      </c>
      <c r="F9" s="7">
        <v>7545</v>
      </c>
    </row>
    <row r="10" spans="1:6" x14ac:dyDescent="0.35">
      <c r="A10" t="s">
        <v>156</v>
      </c>
      <c r="B10" s="7">
        <v>75</v>
      </c>
      <c r="C10" s="7">
        <v>40</v>
      </c>
      <c r="D10" s="7">
        <v>55</v>
      </c>
      <c r="E10" s="7">
        <v>30</v>
      </c>
      <c r="F10" s="7">
        <v>15</v>
      </c>
    </row>
    <row r="11" spans="1:6" x14ac:dyDescent="0.35">
      <c r="A11" t="s">
        <v>157</v>
      </c>
      <c r="B11" s="7">
        <v>145</v>
      </c>
      <c r="C11" s="7">
        <v>100</v>
      </c>
      <c r="D11" s="7">
        <v>90</v>
      </c>
      <c r="E11" s="7">
        <v>45</v>
      </c>
      <c r="F11" s="7">
        <v>55</v>
      </c>
    </row>
    <row r="12" spans="1:6" x14ac:dyDescent="0.35">
      <c r="A12" t="s">
        <v>108</v>
      </c>
      <c r="B12" s="7">
        <v>128650</v>
      </c>
      <c r="C12" s="7">
        <v>118300</v>
      </c>
      <c r="D12" s="7">
        <v>103505</v>
      </c>
      <c r="E12" s="7">
        <v>90695</v>
      </c>
      <c r="F12" s="7">
        <v>80475</v>
      </c>
    </row>
    <row r="13" spans="1:6" ht="30" customHeight="1" x14ac:dyDescent="0.35">
      <c r="A1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Notes</vt:lpstr>
      <vt:lpstr>Table_1</vt:lpstr>
      <vt:lpstr>Table_2</vt:lpstr>
      <vt:lpstr>Table_3</vt:lpstr>
      <vt:lpstr>Table_4</vt:lpstr>
      <vt:lpstr>Table_5</vt:lpstr>
      <vt:lpstr>Table_6</vt:lpstr>
      <vt:lpstr>Table_7</vt:lpstr>
      <vt:lpstr>Table_8</vt:lpstr>
      <vt:lpstr>Table_9</vt:lpstr>
      <vt:lpstr>Table_10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2026-07-30T08:29:43Z</dcterms:created>
  <dcterms:modified xsi:type="dcterms:W3CDTF">2026-08-03T07:34:41Z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