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18" documentId="13_ncr:1_{422AFF15-436B-4854-8147-0C41D4EE2D8D}" xr6:coauthVersionLast="47" xr6:coauthVersionMax="47" xr10:uidLastSave="{01D1E632-6ED1-4E2B-8864-EEB3AF0F94A6}"/>
  <bookViews>
    <workbookView xWindow="-120" yWindow="-120" windowWidth="24240" windowHeight="13140" activeTab="1" xr2:uid="{E1BDA8BA-7C3D-4B55-98F4-682EA976F1BB}"/>
  </bookViews>
  <sheets>
    <sheet name="Question" sheetId="2" r:id="rId1"/>
    <sheet name="Answe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2" i="1" l="1"/>
  <c r="C73" i="1"/>
  <c r="C69" i="1"/>
  <c r="C68" i="1"/>
  <c r="D69" i="1" s="1"/>
  <c r="D64" i="1"/>
  <c r="B60" i="1"/>
  <c r="B59" i="1"/>
  <c r="B57" i="1"/>
  <c r="B56" i="1"/>
  <c r="B53" i="1"/>
  <c r="B52" i="1"/>
  <c r="B50" i="1"/>
  <c r="B49" i="1"/>
  <c r="C45" i="1"/>
  <c r="B43" i="1"/>
  <c r="B42" i="1"/>
  <c r="D41" i="1"/>
  <c r="B41" i="1"/>
  <c r="C34" i="1"/>
  <c r="C46" i="1" s="1"/>
  <c r="C33" i="1"/>
  <c r="D34" i="1" s="1"/>
  <c r="D30" i="1"/>
  <c r="C26" i="1"/>
  <c r="D26" i="1" s="1"/>
  <c r="C25" i="1"/>
  <c r="B51" i="1" s="1"/>
  <c r="C23" i="1"/>
  <c r="C43" i="1" s="1"/>
  <c r="D43" i="1" s="1"/>
  <c r="C22" i="1"/>
  <c r="C42" i="1" s="1"/>
  <c r="C21" i="1"/>
  <c r="C20" i="1"/>
  <c r="C19" i="1"/>
  <c r="C18" i="1"/>
  <c r="C13" i="1"/>
  <c r="C11" i="1"/>
  <c r="B9" i="1"/>
  <c r="B8" i="1"/>
  <c r="C9" i="1" s="1"/>
  <c r="C7" i="1"/>
  <c r="D6" i="1"/>
  <c r="D42" i="1" l="1"/>
  <c r="C53" i="1"/>
  <c r="D46" i="1"/>
  <c r="C41" i="1"/>
  <c r="D44" i="1"/>
  <c r="D47" i="1" s="1"/>
  <c r="C10" i="1"/>
  <c r="C12" i="1" s="1"/>
  <c r="D14" i="1" s="1"/>
  <c r="D15" i="1" s="1"/>
  <c r="D23" i="1"/>
  <c r="C30" i="2"/>
  <c r="B30" i="2"/>
  <c r="D24" i="1" l="1"/>
  <c r="D27" i="1" s="1"/>
  <c r="D28" i="1" s="1"/>
  <c r="D29" i="1"/>
  <c r="D31" i="1" s="1"/>
  <c r="D35" i="1" s="1"/>
  <c r="C71" i="1" s="1"/>
  <c r="D73" i="1" s="1"/>
  <c r="D74" i="1" s="1"/>
  <c r="B58" i="1"/>
  <c r="C60" i="1" s="1"/>
  <c r="D61" i="1" s="1"/>
  <c r="D62" i="1" s="1"/>
  <c r="D65" i="1" s="1"/>
</calcChain>
</file>

<file path=xl/sharedStrings.xml><?xml version="1.0" encoding="utf-8"?>
<sst xmlns="http://schemas.openxmlformats.org/spreadsheetml/2006/main" count="104" uniqueCount="90">
  <si>
    <t>£</t>
  </si>
  <si>
    <t>Appropriation Account for year ended 31 December Year 2</t>
  </si>
  <si>
    <t>Sales Revenue</t>
  </si>
  <si>
    <t>Purchases</t>
  </si>
  <si>
    <t>Inventory at 1 January Year 3</t>
  </si>
  <si>
    <t>Selling Expenses</t>
  </si>
  <si>
    <t>Office Expenses</t>
  </si>
  <si>
    <t>Warehouse Expenses</t>
  </si>
  <si>
    <t>Wages</t>
  </si>
  <si>
    <t>VAT</t>
  </si>
  <si>
    <t>Provision for Doubtful Debts at 1 January Year 3</t>
  </si>
  <si>
    <t>Trade Receivables</t>
  </si>
  <si>
    <t>Trade Payables</t>
  </si>
  <si>
    <t>Interim Dividend on Ordinary Shares</t>
  </si>
  <si>
    <t>Investment Property</t>
  </si>
  <si>
    <t>Cash and Cash Equivalents</t>
  </si>
  <si>
    <t>Goodwill</t>
  </si>
  <si>
    <t>100,000 Ordinary Shares of £1 each</t>
  </si>
  <si>
    <t>10% Debentures (Year 2)</t>
  </si>
  <si>
    <t>Property (at cost)</t>
  </si>
  <si>
    <t>Showroom Fittings (at cost)</t>
  </si>
  <si>
    <t>Vehicles (at cost)</t>
  </si>
  <si>
    <t>Provisions for Depreciation at 1 January Year 3:</t>
  </si>
  <si>
    <t>Showroom Fittings</t>
  </si>
  <si>
    <t>Vehicles</t>
  </si>
  <si>
    <t>Share Premium</t>
  </si>
  <si>
    <t>Unappropriated Profit at 1 January Year 3</t>
  </si>
  <si>
    <t>Preliminary Expenses</t>
  </si>
  <si>
    <t>Kwik-Instalments plc</t>
  </si>
  <si>
    <t xml:space="preserve">Opening Inventory </t>
  </si>
  <si>
    <t>Plus Carriage Inwards</t>
  </si>
  <si>
    <t xml:space="preserve">Less Closing Inventory </t>
  </si>
  <si>
    <t>Plus Warehouse Expenses</t>
  </si>
  <si>
    <t>Cost of Sales</t>
  </si>
  <si>
    <t>Gross Profit</t>
  </si>
  <si>
    <t>Less Expenses</t>
  </si>
  <si>
    <t>Debenture Finance Cost payable</t>
  </si>
  <si>
    <t>Add Income:</t>
  </si>
  <si>
    <t>Decrease in Provision for Bad Debts</t>
  </si>
  <si>
    <t>Dividends due for Investments</t>
  </si>
  <si>
    <t>Profit for the Year (before Tax)</t>
  </si>
  <si>
    <t>Less Corporation Tax</t>
  </si>
  <si>
    <t>Profit for the Year (after Tax)</t>
  </si>
  <si>
    <t>Plus Unappropriated Profit b/f</t>
  </si>
  <si>
    <t xml:space="preserve">Less: Interim Dividend </t>
  </si>
  <si>
    <t xml:space="preserve">          Goodwill w/d</t>
  </si>
  <si>
    <t>Unappropriated Profit c/f</t>
  </si>
  <si>
    <t>£000</t>
  </si>
  <si>
    <t>The inventory is valued at £22,000.</t>
  </si>
  <si>
    <t>Selling expenses include a payment of £6,000 for a television advertisement, which will be shown in the next financial year.</t>
  </si>
  <si>
    <t>Provide for depreciation for the year as follows:</t>
  </si>
  <si>
    <t>showroom fittings — 10% on cost</t>
  </si>
  <si>
    <t>vehicles — 20% of the reduced balance</t>
  </si>
  <si>
    <t>The provision for doubtful debts is to be adjusted to 5% of trade receivables.</t>
  </si>
  <si>
    <t>Dividends of £4,000 are due from investments.</t>
  </si>
  <si>
    <t>Corporation tax is to be provided for at 25% of Profit for the Year.</t>
  </si>
  <si>
    <t>Property is revalued at £60,000.</t>
  </si>
  <si>
    <t>Goodwill is to be written down by £6,000.</t>
  </si>
  <si>
    <t>Charges payable are: carriage inwards £1,000</t>
  </si>
  <si>
    <t>During Year 3, a bonus issue of ordinary shares was made on the basis of one share for every five held. This issue was financed by a transfer from the share premium account and is still to be recorded.</t>
  </si>
  <si>
    <t>Write-off the preliminary expenses by transfer from the share premium account.</t>
  </si>
  <si>
    <t>Depreciation: 
Showroom Fittings</t>
  </si>
  <si>
    <t>Non-Current Assets</t>
  </si>
  <si>
    <t>Cost</t>
  </si>
  <si>
    <t>Agg Depn</t>
  </si>
  <si>
    <t>NBV</t>
  </si>
  <si>
    <t>Goodwill (24 − 6)</t>
  </si>
  <si>
    <t>Current Assets</t>
  </si>
  <si>
    <t>Inventory</t>
  </si>
  <si>
    <t>Trade Receivables (60 − 3)</t>
  </si>
  <si>
    <t>Dividends due (other receivables)</t>
  </si>
  <si>
    <t>Other Receivables</t>
  </si>
  <si>
    <t>Less Current Liabilities</t>
  </si>
  <si>
    <t>Corporation Tax</t>
  </si>
  <si>
    <t>Carriage in due (other payables)</t>
  </si>
  <si>
    <t>Working Equity</t>
  </si>
  <si>
    <t>Net Assets Employed</t>
  </si>
  <si>
    <t>Non-Current Liabilities</t>
  </si>
  <si>
    <t>Debentures</t>
  </si>
  <si>
    <t>Net Assets</t>
  </si>
  <si>
    <t>EQUITY</t>
  </si>
  <si>
    <t>100,000 £1 Ordinary Shares</t>
  </si>
  <si>
    <t>20,000 £1 Bonus Issue Ord Shares</t>
  </si>
  <si>
    <t>Reserves</t>
  </si>
  <si>
    <t>Unappropriated Profit</t>
  </si>
  <si>
    <t>Share Premium (30 − 20 − 6)</t>
  </si>
  <si>
    <t>Revaluation Reserve</t>
  </si>
  <si>
    <t>Property</t>
  </si>
  <si>
    <t>Debenture Interest due (other payables)</t>
  </si>
  <si>
    <r>
      <t>Selling Expenses (20</t>
    </r>
    <r>
      <rPr>
        <b/>
        <sz val="11"/>
        <color theme="1"/>
        <rFont val="Arial"/>
        <family val="2"/>
      </rPr>
      <t xml:space="preserve"> − </t>
    </r>
    <r>
      <rPr>
        <sz val="11"/>
        <color theme="1"/>
        <rFont val="Arial"/>
        <family val="2"/>
      </rPr>
      <t>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</si>
</sst>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43" formatCode="_-* #,##0.00_-;\-* #,##0.00_-;_-* &quot;-&quot;??_-;_-@_-"/>
    <numFmt numFmtId="164" formatCode="&quot;£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8"/>
      <name val="Calibri"/>
      <family val="2"/>
      <scheme val="minor"/>
    </font>
    <font>
      <b/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9" fontId="2" fillId="0" borderId="0" xfId="0" applyNumberFormat="1" applyFont="1"/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6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top"/>
    </xf>
    <xf numFmtId="164" fontId="2" fillId="0" borderId="0" xfId="1" applyNumberFormat="1" applyFont="1" applyAlignment="1">
      <alignment vertical="top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right" vertical="center" wrapText="1"/>
    </xf>
    <xf numFmtId="6" fontId="2" fillId="0" borderId="2" xfId="0" applyNumberFormat="1" applyFont="1" applyBorder="1" applyAlignment="1">
      <alignment horizontal="right" vertical="center" wrapText="1"/>
    </xf>
    <xf numFmtId="0" fontId="5" fillId="0" borderId="0" xfId="0" applyFont="1"/>
    <xf numFmtId="0" fontId="2" fillId="0" borderId="0" xfId="1" applyNumberFormat="1" applyFont="1" applyAlignment="1">
      <alignment vertical="top"/>
    </xf>
    <xf numFmtId="0" fontId="4" fillId="0" borderId="0" xfId="0" applyFont="1" applyAlignment="1">
      <alignment vertical="center" wrapText="1"/>
    </xf>
    <xf numFmtId="6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2" fillId="0" borderId="3" xfId="0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7E430-6FA5-4A8C-8B4B-ACE465DBA615}">
  <dimension ref="A1:D46"/>
  <sheetViews>
    <sheetView topLeftCell="A16" workbookViewId="0">
      <selection activeCell="G41" sqref="G41"/>
    </sheetView>
  </sheetViews>
  <sheetFormatPr defaultRowHeight="14.25" x14ac:dyDescent="0.2"/>
  <cols>
    <col min="1" max="1" width="45.5703125" style="1" customWidth="1"/>
    <col min="2" max="2" width="12.7109375" style="1" bestFit="1" customWidth="1"/>
    <col min="3" max="16384" width="9.140625" style="1"/>
  </cols>
  <sheetData>
    <row r="1" spans="1:4" s="17" customFormat="1" ht="18" x14ac:dyDescent="0.25">
      <c r="A1" s="2" t="s">
        <v>28</v>
      </c>
    </row>
    <row r="3" spans="1:4" s="2" customFormat="1" ht="18" x14ac:dyDescent="0.25">
      <c r="A3" s="7"/>
      <c r="B3" s="14" t="s">
        <v>47</v>
      </c>
      <c r="C3" s="15" t="s">
        <v>47</v>
      </c>
      <c r="D3" s="7"/>
    </row>
    <row r="4" spans="1:4" s="2" customFormat="1" ht="18" x14ac:dyDescent="0.25">
      <c r="A4" s="7" t="s">
        <v>2</v>
      </c>
      <c r="B4" s="7"/>
      <c r="C4" s="11">
        <v>341</v>
      </c>
      <c r="D4" s="7"/>
    </row>
    <row r="5" spans="1:4" s="3" customFormat="1" x14ac:dyDescent="0.2">
      <c r="A5" s="7" t="s">
        <v>3</v>
      </c>
      <c r="B5" s="7">
        <v>126</v>
      </c>
      <c r="C5" s="11"/>
      <c r="D5" s="7"/>
    </row>
    <row r="6" spans="1:4" x14ac:dyDescent="0.2">
      <c r="A6" s="7" t="s">
        <v>4</v>
      </c>
      <c r="B6" s="7">
        <v>24</v>
      </c>
      <c r="C6" s="11"/>
      <c r="D6" s="7"/>
    </row>
    <row r="7" spans="1:4" x14ac:dyDescent="0.2">
      <c r="A7" s="7" t="s">
        <v>5</v>
      </c>
      <c r="B7" s="7">
        <v>20</v>
      </c>
      <c r="C7" s="11"/>
      <c r="D7" s="7"/>
    </row>
    <row r="8" spans="1:4" x14ac:dyDescent="0.2">
      <c r="A8" s="7" t="s">
        <v>6</v>
      </c>
      <c r="B8" s="7">
        <v>35</v>
      </c>
      <c r="C8" s="11"/>
      <c r="D8" s="7"/>
    </row>
    <row r="9" spans="1:4" x14ac:dyDescent="0.2">
      <c r="A9" s="7" t="s">
        <v>7</v>
      </c>
      <c r="B9" s="7">
        <v>50</v>
      </c>
      <c r="C9" s="11"/>
      <c r="D9" s="7"/>
    </row>
    <row r="10" spans="1:4" x14ac:dyDescent="0.2">
      <c r="A10" s="7" t="s">
        <v>8</v>
      </c>
      <c r="B10" s="7">
        <v>71</v>
      </c>
      <c r="C10" s="11"/>
      <c r="D10" s="7"/>
    </row>
    <row r="11" spans="1:4" x14ac:dyDescent="0.2">
      <c r="A11" s="7" t="s">
        <v>9</v>
      </c>
      <c r="B11" s="7"/>
      <c r="C11" s="11">
        <v>40</v>
      </c>
      <c r="D11" s="7"/>
    </row>
    <row r="12" spans="1:4" ht="17.25" customHeight="1" x14ac:dyDescent="0.2">
      <c r="A12" s="7" t="s">
        <v>10</v>
      </c>
      <c r="B12" s="7"/>
      <c r="C12" s="11">
        <v>4</v>
      </c>
      <c r="D12" s="7"/>
    </row>
    <row r="13" spans="1:4" x14ac:dyDescent="0.2">
      <c r="A13" s="7" t="s">
        <v>11</v>
      </c>
      <c r="B13" s="7">
        <v>60</v>
      </c>
      <c r="C13" s="11"/>
      <c r="D13" s="7"/>
    </row>
    <row r="14" spans="1:4" x14ac:dyDescent="0.2">
      <c r="A14" s="7" t="s">
        <v>12</v>
      </c>
      <c r="B14" s="7"/>
      <c r="C14" s="11">
        <v>43</v>
      </c>
      <c r="D14" s="7"/>
    </row>
    <row r="15" spans="1:4" x14ac:dyDescent="0.2">
      <c r="A15" s="7" t="s">
        <v>13</v>
      </c>
      <c r="B15" s="7">
        <v>10</v>
      </c>
      <c r="C15" s="11"/>
      <c r="D15" s="7"/>
    </row>
    <row r="16" spans="1:4" x14ac:dyDescent="0.2">
      <c r="A16" s="7" t="s">
        <v>14</v>
      </c>
      <c r="B16" s="7">
        <v>70</v>
      </c>
      <c r="C16" s="11"/>
      <c r="D16" s="7"/>
    </row>
    <row r="17" spans="1:4" x14ac:dyDescent="0.2">
      <c r="A17" s="7" t="s">
        <v>15</v>
      </c>
      <c r="B17" s="7">
        <v>8</v>
      </c>
      <c r="C17" s="11"/>
      <c r="D17" s="7"/>
    </row>
    <row r="18" spans="1:4" x14ac:dyDescent="0.2">
      <c r="A18" s="7" t="s">
        <v>16</v>
      </c>
      <c r="B18" s="7">
        <v>24</v>
      </c>
      <c r="C18" s="11"/>
      <c r="D18" s="7"/>
    </row>
    <row r="19" spans="1:4" x14ac:dyDescent="0.2">
      <c r="A19" s="7" t="s">
        <v>17</v>
      </c>
      <c r="B19" s="7"/>
      <c r="C19" s="11">
        <v>100</v>
      </c>
      <c r="D19" s="7"/>
    </row>
    <row r="20" spans="1:4" x14ac:dyDescent="0.2">
      <c r="A20" s="7" t="s">
        <v>18</v>
      </c>
      <c r="B20" s="7"/>
      <c r="C20" s="11">
        <v>80</v>
      </c>
      <c r="D20" s="7"/>
    </row>
    <row r="21" spans="1:4" x14ac:dyDescent="0.2">
      <c r="A21" s="7" t="s">
        <v>19</v>
      </c>
      <c r="B21" s="7">
        <v>50</v>
      </c>
      <c r="C21" s="11"/>
      <c r="D21" s="7"/>
    </row>
    <row r="22" spans="1:4" x14ac:dyDescent="0.2">
      <c r="A22" s="7" t="s">
        <v>20</v>
      </c>
      <c r="B22" s="7">
        <v>70</v>
      </c>
      <c r="C22" s="11"/>
      <c r="D22" s="7"/>
    </row>
    <row r="23" spans="1:4" x14ac:dyDescent="0.2">
      <c r="A23" s="7" t="s">
        <v>21</v>
      </c>
      <c r="B23" s="7">
        <v>50</v>
      </c>
      <c r="C23" s="11"/>
      <c r="D23" s="7"/>
    </row>
    <row r="24" spans="1:4" ht="20.25" customHeight="1" x14ac:dyDescent="0.2">
      <c r="A24" s="7" t="s">
        <v>22</v>
      </c>
      <c r="B24" s="7"/>
      <c r="C24" s="7"/>
      <c r="D24" s="7"/>
    </row>
    <row r="25" spans="1:4" x14ac:dyDescent="0.2">
      <c r="A25" s="7" t="s">
        <v>23</v>
      </c>
      <c r="B25" s="7"/>
      <c r="C25" s="11">
        <v>20</v>
      </c>
      <c r="D25" s="7"/>
    </row>
    <row r="26" spans="1:4" x14ac:dyDescent="0.2">
      <c r="A26" s="7" t="s">
        <v>24</v>
      </c>
      <c r="B26" s="7"/>
      <c r="C26" s="11">
        <v>10</v>
      </c>
      <c r="D26" s="7"/>
    </row>
    <row r="27" spans="1:4" x14ac:dyDescent="0.2">
      <c r="A27" s="7" t="s">
        <v>25</v>
      </c>
      <c r="B27" s="7"/>
      <c r="C27" s="11">
        <v>30</v>
      </c>
      <c r="D27" s="7"/>
    </row>
    <row r="28" spans="1:4" x14ac:dyDescent="0.2">
      <c r="A28" s="7" t="s">
        <v>26</v>
      </c>
      <c r="B28" s="7"/>
      <c r="C28" s="11">
        <v>6</v>
      </c>
      <c r="D28" s="7"/>
    </row>
    <row r="29" spans="1:4" ht="15" thickBot="1" x14ac:dyDescent="0.25">
      <c r="A29" s="7" t="s">
        <v>27</v>
      </c>
      <c r="B29" s="7">
        <v>6</v>
      </c>
      <c r="C29" s="11"/>
      <c r="D29" s="7"/>
    </row>
    <row r="30" spans="1:4" ht="15" thickBot="1" x14ac:dyDescent="0.25">
      <c r="A30" s="7"/>
      <c r="B30" s="16">
        <f>SUM(B4:B29)</f>
        <v>674</v>
      </c>
      <c r="C30" s="16">
        <f>SUM(C4:C29)</f>
        <v>674</v>
      </c>
      <c r="D30" s="7"/>
    </row>
    <row r="31" spans="1:4" ht="15" thickTop="1" x14ac:dyDescent="0.2">
      <c r="A31" s="7"/>
      <c r="B31" s="10"/>
      <c r="C31" s="10"/>
      <c r="D31" s="7"/>
    </row>
    <row r="32" spans="1:4" ht="15" x14ac:dyDescent="0.2">
      <c r="B32" s="14" t="s">
        <v>47</v>
      </c>
    </row>
    <row r="33" spans="1:3" ht="15" x14ac:dyDescent="0.25">
      <c r="A33" s="12" t="s">
        <v>48</v>
      </c>
      <c r="B33" s="18">
        <v>22</v>
      </c>
      <c r="C33"/>
    </row>
    <row r="34" spans="1:3" x14ac:dyDescent="0.2">
      <c r="A34" s="7" t="s">
        <v>58</v>
      </c>
      <c r="B34" s="18">
        <v>1</v>
      </c>
    </row>
    <row r="35" spans="1:3" ht="42.75" x14ac:dyDescent="0.2">
      <c r="A35" s="7" t="s">
        <v>49</v>
      </c>
      <c r="B35" s="18">
        <v>6</v>
      </c>
    </row>
    <row r="36" spans="1:3" ht="15" x14ac:dyDescent="0.25">
      <c r="A36" s="6" t="s">
        <v>50</v>
      </c>
      <c r="B36"/>
    </row>
    <row r="37" spans="1:3" x14ac:dyDescent="0.2">
      <c r="A37" s="6" t="s">
        <v>51</v>
      </c>
      <c r="B37" s="4">
        <v>0.1</v>
      </c>
    </row>
    <row r="38" spans="1:3" x14ac:dyDescent="0.2">
      <c r="A38" s="6" t="s">
        <v>52</v>
      </c>
      <c r="B38" s="4">
        <v>0.2</v>
      </c>
    </row>
    <row r="39" spans="1:3" ht="28.5" x14ac:dyDescent="0.2">
      <c r="A39" s="7" t="s">
        <v>53</v>
      </c>
      <c r="B39" s="4">
        <v>0.05</v>
      </c>
    </row>
    <row r="40" spans="1:3" x14ac:dyDescent="0.2">
      <c r="A40" s="6" t="s">
        <v>54</v>
      </c>
      <c r="B40" s="18">
        <v>4</v>
      </c>
    </row>
    <row r="41" spans="1:3" ht="28.5" x14ac:dyDescent="0.2">
      <c r="A41" s="7" t="s">
        <v>55</v>
      </c>
      <c r="B41" s="4">
        <v>0.25</v>
      </c>
    </row>
    <row r="42" spans="1:3" ht="71.25" x14ac:dyDescent="0.25">
      <c r="A42" s="7" t="s">
        <v>59</v>
      </c>
      <c r="B42"/>
    </row>
    <row r="43" spans="1:3" x14ac:dyDescent="0.2">
      <c r="A43" s="7" t="s">
        <v>56</v>
      </c>
      <c r="B43" s="18">
        <v>60</v>
      </c>
    </row>
    <row r="44" spans="1:3" ht="28.5" x14ac:dyDescent="0.2">
      <c r="A44" s="7" t="s">
        <v>60</v>
      </c>
      <c r="B44" s="13"/>
    </row>
    <row r="45" spans="1:3" x14ac:dyDescent="0.2">
      <c r="A45" s="9" t="s">
        <v>57</v>
      </c>
      <c r="B45" s="18">
        <v>6</v>
      </c>
    </row>
    <row r="46" spans="1:3" x14ac:dyDescent="0.2">
      <c r="B46" s="13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3965-1A46-44A4-BC0D-45C7E1E37D0E}">
  <dimension ref="A1:E74"/>
  <sheetViews>
    <sheetView tabSelected="1" workbookViewId="0">
      <selection activeCell="D23" sqref="D23"/>
    </sheetView>
  </sheetViews>
  <sheetFormatPr defaultRowHeight="14.25" x14ac:dyDescent="0.2"/>
  <cols>
    <col min="1" max="1" width="38" style="1" customWidth="1"/>
    <col min="2" max="2" width="8.42578125" style="1" bestFit="1" customWidth="1"/>
    <col min="3" max="3" width="9.5703125" style="1" customWidth="1"/>
    <col min="4" max="16384" width="9.140625" style="1"/>
  </cols>
  <sheetData>
    <row r="1" spans="1:5" s="2" customFormat="1" ht="18" x14ac:dyDescent="0.25">
      <c r="A1" s="2" t="s">
        <v>28</v>
      </c>
      <c r="D1" s="5"/>
    </row>
    <row r="2" spans="1:5" s="2" customFormat="1" ht="18" x14ac:dyDescent="0.25">
      <c r="A2" s="5"/>
      <c r="B2" s="5"/>
      <c r="C2" s="5"/>
      <c r="D2" s="5"/>
      <c r="E2" s="5"/>
    </row>
    <row r="3" spans="1:5" ht="15" x14ac:dyDescent="0.25">
      <c r="A3" s="5" t="s">
        <v>1</v>
      </c>
    </row>
    <row r="4" spans="1:5" ht="15" x14ac:dyDescent="0.2">
      <c r="A4" s="7"/>
      <c r="D4" s="8" t="s">
        <v>0</v>
      </c>
    </row>
    <row r="5" spans="1:5" ht="15" x14ac:dyDescent="0.2">
      <c r="A5" s="19"/>
      <c r="B5" s="20">
        <v>0</v>
      </c>
      <c r="C5" s="20">
        <v>0</v>
      </c>
      <c r="D5" s="20">
        <v>0</v>
      </c>
      <c r="E5" s="21"/>
    </row>
    <row r="6" spans="1:5" ht="15" x14ac:dyDescent="0.2">
      <c r="A6" s="7" t="s">
        <v>2</v>
      </c>
      <c r="B6" s="11"/>
      <c r="C6" s="11"/>
      <c r="D6" s="11">
        <f>Question!C4</f>
        <v>341</v>
      </c>
      <c r="E6" s="8"/>
    </row>
    <row r="7" spans="1:5" ht="15" x14ac:dyDescent="0.2">
      <c r="A7" s="7" t="s">
        <v>29</v>
      </c>
      <c r="B7" s="11"/>
      <c r="C7" s="11">
        <f>Question!B6</f>
        <v>24</v>
      </c>
      <c r="D7" s="11"/>
      <c r="E7" s="8"/>
    </row>
    <row r="8" spans="1:5" ht="15" x14ac:dyDescent="0.2">
      <c r="A8" s="7" t="s">
        <v>3</v>
      </c>
      <c r="B8" s="11">
        <f>Question!B5</f>
        <v>126</v>
      </c>
      <c r="C8" s="11"/>
      <c r="D8" s="11"/>
      <c r="E8" s="8"/>
    </row>
    <row r="9" spans="1:5" ht="15" x14ac:dyDescent="0.2">
      <c r="A9" s="7" t="s">
        <v>30</v>
      </c>
      <c r="B9" s="22">
        <f>Question!B34</f>
        <v>1</v>
      </c>
      <c r="C9" s="22">
        <f>SUM(B8:B9)</f>
        <v>127</v>
      </c>
      <c r="D9" s="11"/>
      <c r="E9" s="8"/>
    </row>
    <row r="10" spans="1:5" ht="15" x14ac:dyDescent="0.2">
      <c r="A10" s="7"/>
      <c r="B10" s="11"/>
      <c r="C10" s="11">
        <f>C7+C9</f>
        <v>151</v>
      </c>
      <c r="D10" s="11"/>
      <c r="E10" s="8"/>
    </row>
    <row r="11" spans="1:5" ht="15" x14ac:dyDescent="0.2">
      <c r="A11" s="7" t="s">
        <v>31</v>
      </c>
      <c r="B11" s="11"/>
      <c r="C11" s="22">
        <f>Question!B33</f>
        <v>22</v>
      </c>
      <c r="D11" s="19"/>
      <c r="E11" s="8"/>
    </row>
    <row r="12" spans="1:5" ht="15" x14ac:dyDescent="0.2">
      <c r="A12" s="7"/>
      <c r="B12" s="11"/>
      <c r="C12" s="11">
        <f>C10-C11</f>
        <v>129</v>
      </c>
      <c r="D12" s="11"/>
      <c r="E12" s="8"/>
    </row>
    <row r="13" spans="1:5" ht="15" x14ac:dyDescent="0.2">
      <c r="A13" s="7" t="s">
        <v>32</v>
      </c>
      <c r="B13" s="11"/>
      <c r="C13" s="22">
        <f>Question!B9</f>
        <v>50</v>
      </c>
      <c r="D13" s="11"/>
      <c r="E13" s="8"/>
    </row>
    <row r="14" spans="1:5" ht="15" x14ac:dyDescent="0.2">
      <c r="A14" s="7" t="s">
        <v>33</v>
      </c>
      <c r="B14" s="11"/>
      <c r="C14" s="11"/>
      <c r="D14" s="22">
        <f>C12+C13</f>
        <v>179</v>
      </c>
      <c r="E14" s="8"/>
    </row>
    <row r="15" spans="1:5" ht="15" x14ac:dyDescent="0.2">
      <c r="A15" s="19" t="s">
        <v>34</v>
      </c>
      <c r="B15" s="11"/>
      <c r="C15" s="11"/>
      <c r="D15" s="11">
        <f>D6-D14</f>
        <v>162</v>
      </c>
      <c r="E15" s="8"/>
    </row>
    <row r="16" spans="1:5" ht="15" x14ac:dyDescent="0.2">
      <c r="A16" s="19"/>
      <c r="B16" s="11"/>
      <c r="C16" s="11"/>
      <c r="D16" s="11"/>
      <c r="E16" s="8"/>
    </row>
    <row r="17" spans="1:5" ht="15" x14ac:dyDescent="0.2">
      <c r="A17" s="19" t="s">
        <v>35</v>
      </c>
      <c r="B17" s="11"/>
      <c r="C17" s="11"/>
      <c r="D17" s="11"/>
      <c r="E17" s="8"/>
    </row>
    <row r="18" spans="1:5" ht="15" x14ac:dyDescent="0.2">
      <c r="A18" s="7" t="s">
        <v>8</v>
      </c>
      <c r="B18" s="11"/>
      <c r="C18" s="11">
        <f>Question!B10</f>
        <v>71</v>
      </c>
      <c r="D18" s="11"/>
      <c r="E18" s="8"/>
    </row>
    <row r="19" spans="1:5" ht="15" x14ac:dyDescent="0.2">
      <c r="A19" s="7" t="s">
        <v>6</v>
      </c>
      <c r="B19" s="11"/>
      <c r="C19" s="11">
        <f>Question!B8</f>
        <v>35</v>
      </c>
      <c r="D19" s="19"/>
      <c r="E19" s="8"/>
    </row>
    <row r="20" spans="1:5" ht="15" x14ac:dyDescent="0.2">
      <c r="A20" s="7" t="s">
        <v>89</v>
      </c>
      <c r="B20" s="11"/>
      <c r="C20" s="11">
        <f>Question!B7-Question!B35</f>
        <v>14</v>
      </c>
      <c r="D20" s="11"/>
      <c r="E20" s="8"/>
    </row>
    <row r="21" spans="1:5" ht="17.25" customHeight="1" x14ac:dyDescent="0.2">
      <c r="A21" s="7" t="s">
        <v>36</v>
      </c>
      <c r="B21" s="11"/>
      <c r="C21" s="11">
        <f>Question!C20*10%</f>
        <v>8</v>
      </c>
      <c r="D21" s="11"/>
      <c r="E21" s="8"/>
    </row>
    <row r="22" spans="1:5" ht="28.5" x14ac:dyDescent="0.2">
      <c r="A22" s="7" t="s">
        <v>61</v>
      </c>
      <c r="B22" s="11"/>
      <c r="C22" s="23">
        <f>Question!B22*Question!B37</f>
        <v>7</v>
      </c>
      <c r="D22" s="11"/>
      <c r="E22" s="8"/>
    </row>
    <row r="23" spans="1:5" ht="15" x14ac:dyDescent="0.2">
      <c r="A23" s="7" t="s">
        <v>24</v>
      </c>
      <c r="B23" s="11"/>
      <c r="C23" s="22">
        <f>(Question!B23-Question!C26)*Question!B38</f>
        <v>8</v>
      </c>
      <c r="D23" s="22">
        <f>SUM(C18:C23)</f>
        <v>143</v>
      </c>
      <c r="E23" s="21"/>
    </row>
    <row r="24" spans="1:5" ht="15" x14ac:dyDescent="0.2">
      <c r="A24" s="19" t="s">
        <v>37</v>
      </c>
      <c r="B24" s="11"/>
      <c r="C24" s="11"/>
      <c r="D24" s="11">
        <f>D15-D23</f>
        <v>19</v>
      </c>
      <c r="E24" s="8"/>
    </row>
    <row r="25" spans="1:5" ht="15" customHeight="1" x14ac:dyDescent="0.2">
      <c r="A25" s="7" t="s">
        <v>38</v>
      </c>
      <c r="B25" s="11"/>
      <c r="C25" s="11">
        <f>Question!C12-(Question!B39*Question!B13)</f>
        <v>1</v>
      </c>
      <c r="D25" s="11"/>
      <c r="E25" s="8"/>
    </row>
    <row r="26" spans="1:5" ht="15" x14ac:dyDescent="0.2">
      <c r="A26" s="7" t="s">
        <v>39</v>
      </c>
      <c r="B26" s="11"/>
      <c r="C26" s="11">
        <f>Question!B40</f>
        <v>4</v>
      </c>
      <c r="D26" s="22">
        <f>SUM(C25:C26)</f>
        <v>5</v>
      </c>
      <c r="E26" s="8"/>
    </row>
    <row r="27" spans="1:5" ht="30" x14ac:dyDescent="0.2">
      <c r="A27" s="19" t="s">
        <v>40</v>
      </c>
      <c r="B27" s="11"/>
      <c r="C27" s="11"/>
      <c r="D27" s="11">
        <f>D24+D26</f>
        <v>24</v>
      </c>
      <c r="E27" s="8"/>
    </row>
    <row r="28" spans="1:5" ht="15" x14ac:dyDescent="0.2">
      <c r="A28" s="7" t="s">
        <v>41</v>
      </c>
      <c r="B28" s="11"/>
      <c r="C28" s="11"/>
      <c r="D28" s="22">
        <f>D27*Question!B41</f>
        <v>6</v>
      </c>
      <c r="E28" s="8"/>
    </row>
    <row r="29" spans="1:5" ht="15" x14ac:dyDescent="0.2">
      <c r="A29" s="7" t="s">
        <v>42</v>
      </c>
      <c r="B29" s="11"/>
      <c r="C29" s="11"/>
      <c r="D29" s="11">
        <f>D27-D28</f>
        <v>18</v>
      </c>
      <c r="E29" s="8"/>
    </row>
    <row r="30" spans="1:5" ht="15" x14ac:dyDescent="0.2">
      <c r="A30" s="7" t="s">
        <v>43</v>
      </c>
      <c r="B30" s="11"/>
      <c r="C30" s="11"/>
      <c r="D30" s="22">
        <f>Question!C28</f>
        <v>6</v>
      </c>
      <c r="E30" s="8"/>
    </row>
    <row r="31" spans="1:5" ht="15" x14ac:dyDescent="0.2">
      <c r="A31" s="7"/>
      <c r="B31" s="11"/>
      <c r="C31" s="11"/>
      <c r="D31" s="11">
        <f>D29+D30</f>
        <v>24</v>
      </c>
      <c r="E31" s="8"/>
    </row>
    <row r="32" spans="1:5" ht="15" x14ac:dyDescent="0.2">
      <c r="A32" s="7"/>
      <c r="B32" s="11"/>
      <c r="C32" s="11"/>
      <c r="D32" s="11"/>
      <c r="E32" s="8"/>
    </row>
    <row r="33" spans="1:5" ht="15" x14ac:dyDescent="0.2">
      <c r="A33" s="7" t="s">
        <v>44</v>
      </c>
      <c r="B33" s="11"/>
      <c r="C33" s="11">
        <f>Question!B15</f>
        <v>10</v>
      </c>
      <c r="D33" s="11"/>
      <c r="E33" s="8"/>
    </row>
    <row r="34" spans="1:5" ht="15" x14ac:dyDescent="0.2">
      <c r="A34" s="7" t="s">
        <v>45</v>
      </c>
      <c r="B34" s="11"/>
      <c r="C34" s="11">
        <f>Question!B45</f>
        <v>6</v>
      </c>
      <c r="D34" s="22">
        <f>C33+C34</f>
        <v>16</v>
      </c>
      <c r="E34" s="8"/>
    </row>
    <row r="35" spans="1:5" ht="15" x14ac:dyDescent="0.2">
      <c r="A35" s="19" t="s">
        <v>46</v>
      </c>
      <c r="B35" s="11"/>
      <c r="C35" s="11"/>
      <c r="D35" s="24">
        <f>D31-D34</f>
        <v>8</v>
      </c>
      <c r="E35" s="21"/>
    </row>
    <row r="36" spans="1:5" ht="15" x14ac:dyDescent="0.2">
      <c r="A36" s="19"/>
      <c r="B36" s="11"/>
      <c r="C36" s="11"/>
      <c r="D36" s="11"/>
      <c r="E36" s="21"/>
    </row>
    <row r="37" spans="1:5" ht="15" x14ac:dyDescent="0.2">
      <c r="A37" s="19"/>
      <c r="B37" s="11"/>
      <c r="C37" s="11"/>
      <c r="D37" s="11"/>
      <c r="E37" s="21"/>
    </row>
    <row r="38" spans="1:5" ht="15" x14ac:dyDescent="0.2">
      <c r="A38" s="19"/>
      <c r="B38" s="20">
        <v>0</v>
      </c>
      <c r="C38" s="20">
        <v>0</v>
      </c>
      <c r="D38" s="20">
        <v>0</v>
      </c>
      <c r="E38" s="21"/>
    </row>
    <row r="39" spans="1:5" ht="30" x14ac:dyDescent="0.2">
      <c r="A39" s="25" t="s">
        <v>62</v>
      </c>
      <c r="B39" s="26" t="s">
        <v>63</v>
      </c>
      <c r="C39" s="26" t="s">
        <v>64</v>
      </c>
      <c r="D39" s="26" t="s">
        <v>65</v>
      </c>
      <c r="E39" s="21"/>
    </row>
    <row r="40" spans="1:5" ht="15" x14ac:dyDescent="0.2">
      <c r="A40" s="19"/>
      <c r="B40" s="11"/>
      <c r="C40" s="11"/>
      <c r="D40" s="11"/>
      <c r="E40" s="27"/>
    </row>
    <row r="41" spans="1:5" ht="15" x14ac:dyDescent="0.2">
      <c r="A41" s="7" t="s">
        <v>87</v>
      </c>
      <c r="B41" s="11">
        <f>Question!B21</f>
        <v>50</v>
      </c>
      <c r="C41" s="11">
        <f>B41-D41</f>
        <v>-10</v>
      </c>
      <c r="D41" s="11">
        <f>Question!B43</f>
        <v>60</v>
      </c>
      <c r="E41" s="21"/>
    </row>
    <row r="42" spans="1:5" ht="15" x14ac:dyDescent="0.2">
      <c r="A42" s="7" t="s">
        <v>23</v>
      </c>
      <c r="B42" s="11">
        <f>Question!B22</f>
        <v>70</v>
      </c>
      <c r="C42" s="11">
        <f>Question!C25+Answer!C22</f>
        <v>27</v>
      </c>
      <c r="D42" s="11">
        <f>B42-C42</f>
        <v>43</v>
      </c>
      <c r="E42" s="21"/>
    </row>
    <row r="43" spans="1:5" ht="15" x14ac:dyDescent="0.2">
      <c r="A43" s="7" t="s">
        <v>24</v>
      </c>
      <c r="B43" s="11">
        <f>Question!B23</f>
        <v>50</v>
      </c>
      <c r="C43" s="11">
        <f>Question!C26+Answer!C23</f>
        <v>18</v>
      </c>
      <c r="D43" s="11">
        <f>B43-C43</f>
        <v>32</v>
      </c>
      <c r="E43" s="21"/>
    </row>
    <row r="44" spans="1:5" ht="15" x14ac:dyDescent="0.2">
      <c r="A44" s="19"/>
      <c r="B44" s="8"/>
      <c r="C44" s="8"/>
      <c r="D44" s="11">
        <f>SUM(D41:D43)</f>
        <v>135</v>
      </c>
      <c r="E44" s="21"/>
    </row>
    <row r="45" spans="1:5" ht="15" x14ac:dyDescent="0.2">
      <c r="A45" s="7" t="s">
        <v>14</v>
      </c>
      <c r="B45" s="11"/>
      <c r="C45" s="11">
        <f>Question!B16</f>
        <v>70</v>
      </c>
      <c r="D45" s="11"/>
      <c r="E45" s="21"/>
    </row>
    <row r="46" spans="1:5" ht="15" x14ac:dyDescent="0.2">
      <c r="A46" s="7" t="s">
        <v>66</v>
      </c>
      <c r="B46" s="11"/>
      <c r="C46" s="22">
        <f>Question!B18-Answer!C34</f>
        <v>18</v>
      </c>
      <c r="D46" s="22">
        <f>SUM(C45:C46)</f>
        <v>88</v>
      </c>
      <c r="E46" s="21"/>
    </row>
    <row r="47" spans="1:5" ht="15" x14ac:dyDescent="0.2">
      <c r="A47" s="7"/>
      <c r="B47" s="11"/>
      <c r="C47" s="11"/>
      <c r="D47" s="11">
        <f>D44+D46</f>
        <v>223</v>
      </c>
      <c r="E47" s="21"/>
    </row>
    <row r="48" spans="1:5" ht="15" x14ac:dyDescent="0.2">
      <c r="A48" s="19" t="s">
        <v>67</v>
      </c>
      <c r="B48" s="11"/>
      <c r="C48" s="11"/>
      <c r="D48" s="11"/>
      <c r="E48" s="21"/>
    </row>
    <row r="49" spans="1:5" ht="15" x14ac:dyDescent="0.2">
      <c r="A49" s="7" t="s">
        <v>68</v>
      </c>
      <c r="B49" s="11">
        <f>Question!B33</f>
        <v>22</v>
      </c>
      <c r="C49" s="11"/>
      <c r="D49" s="11"/>
      <c r="E49" s="21"/>
    </row>
    <row r="50" spans="1:5" ht="15" x14ac:dyDescent="0.2">
      <c r="A50" s="7" t="s">
        <v>15</v>
      </c>
      <c r="B50" s="11">
        <f>Question!B17</f>
        <v>8</v>
      </c>
      <c r="C50" s="19"/>
      <c r="D50" s="11"/>
      <c r="E50" s="21"/>
    </row>
    <row r="51" spans="1:5" ht="15" x14ac:dyDescent="0.2">
      <c r="A51" s="7" t="s">
        <v>69</v>
      </c>
      <c r="B51" s="11">
        <f>Question!B13-(Question!C12-Answer!C25)</f>
        <v>57</v>
      </c>
      <c r="C51" s="11"/>
      <c r="D51" s="11"/>
      <c r="E51" s="21"/>
    </row>
    <row r="52" spans="1:5" ht="17.25" customHeight="1" x14ac:dyDescent="0.2">
      <c r="A52" s="7" t="s">
        <v>70</v>
      </c>
      <c r="B52" s="11">
        <f>Question!B40</f>
        <v>4</v>
      </c>
      <c r="C52" s="11"/>
      <c r="D52" s="11"/>
      <c r="E52" s="21"/>
    </row>
    <row r="53" spans="1:5" ht="15" x14ac:dyDescent="0.2">
      <c r="A53" s="7" t="s">
        <v>71</v>
      </c>
      <c r="B53" s="22">
        <f>Question!B35</f>
        <v>6</v>
      </c>
      <c r="C53" s="11">
        <f>SUM(B49:B53)</f>
        <v>97</v>
      </c>
      <c r="D53" s="11"/>
      <c r="E53" s="21"/>
    </row>
    <row r="54" spans="1:5" ht="15" x14ac:dyDescent="0.2">
      <c r="A54" s="7"/>
      <c r="B54" s="11"/>
      <c r="C54" s="11"/>
      <c r="D54" s="11"/>
      <c r="E54" s="21"/>
    </row>
    <row r="55" spans="1:5" ht="15" x14ac:dyDescent="0.2">
      <c r="A55" s="19" t="s">
        <v>72</v>
      </c>
      <c r="B55" s="11"/>
      <c r="C55" s="11"/>
      <c r="D55" s="11"/>
      <c r="E55" s="21"/>
    </row>
    <row r="56" spans="1:5" ht="15" x14ac:dyDescent="0.2">
      <c r="A56" s="7" t="s">
        <v>12</v>
      </c>
      <c r="B56" s="11">
        <f>Question!C14</f>
        <v>43</v>
      </c>
      <c r="C56" s="11"/>
      <c r="D56" s="11"/>
      <c r="E56" s="21"/>
    </row>
    <row r="57" spans="1:5" ht="15" x14ac:dyDescent="0.2">
      <c r="A57" s="7" t="s">
        <v>9</v>
      </c>
      <c r="B57" s="11">
        <f>Question!C11</f>
        <v>40</v>
      </c>
      <c r="C57" s="19"/>
      <c r="D57" s="11"/>
      <c r="E57" s="21"/>
    </row>
    <row r="58" spans="1:5" ht="15" x14ac:dyDescent="0.2">
      <c r="A58" s="7" t="s">
        <v>73</v>
      </c>
      <c r="B58" s="11">
        <f>D28</f>
        <v>6</v>
      </c>
      <c r="C58" s="11"/>
      <c r="D58" s="11"/>
      <c r="E58" s="21"/>
    </row>
    <row r="59" spans="1:5" ht="15" x14ac:dyDescent="0.2">
      <c r="A59" s="7" t="s">
        <v>74</v>
      </c>
      <c r="B59" s="11">
        <f>Question!B34</f>
        <v>1</v>
      </c>
      <c r="C59" s="11"/>
      <c r="D59" s="11"/>
      <c r="E59" s="21"/>
    </row>
    <row r="60" spans="1:5" ht="15.75" customHeight="1" x14ac:dyDescent="0.2">
      <c r="A60" s="7" t="s">
        <v>88</v>
      </c>
      <c r="B60" s="22">
        <f>Question!C20*10%</f>
        <v>8</v>
      </c>
      <c r="C60" s="22">
        <f>SUM(B56:B60)</f>
        <v>98</v>
      </c>
      <c r="D60" s="11"/>
      <c r="E60" s="21"/>
    </row>
    <row r="61" spans="1:5" ht="15" x14ac:dyDescent="0.2">
      <c r="A61" s="19" t="s">
        <v>75</v>
      </c>
      <c r="B61" s="11"/>
      <c r="C61" s="11"/>
      <c r="D61" s="22">
        <f>C53-C60</f>
        <v>-1</v>
      </c>
      <c r="E61" s="21"/>
    </row>
    <row r="62" spans="1:5" ht="15" x14ac:dyDescent="0.2">
      <c r="A62" s="19" t="s">
        <v>76</v>
      </c>
      <c r="B62" s="11"/>
      <c r="C62" s="11"/>
      <c r="D62" s="11">
        <f>D47+D61</f>
        <v>222</v>
      </c>
      <c r="E62" s="21"/>
    </row>
    <row r="63" spans="1:5" ht="15" x14ac:dyDescent="0.2">
      <c r="A63" s="19" t="s">
        <v>77</v>
      </c>
      <c r="B63" s="11"/>
      <c r="C63" s="11"/>
      <c r="D63" s="11"/>
      <c r="E63" s="21"/>
    </row>
    <row r="64" spans="1:5" ht="15" x14ac:dyDescent="0.2">
      <c r="A64" s="7" t="s">
        <v>78</v>
      </c>
      <c r="B64" s="11"/>
      <c r="C64" s="11"/>
      <c r="D64" s="22">
        <f>Question!C20</f>
        <v>80</v>
      </c>
      <c r="E64" s="21"/>
    </row>
    <row r="65" spans="1:5" ht="15" x14ac:dyDescent="0.2">
      <c r="A65" s="19" t="s">
        <v>79</v>
      </c>
      <c r="B65" s="11"/>
      <c r="C65" s="11"/>
      <c r="D65" s="22">
        <f>D62-D64</f>
        <v>142</v>
      </c>
      <c r="E65" s="21"/>
    </row>
    <row r="66" spans="1:5" ht="15" x14ac:dyDescent="0.2">
      <c r="A66" s="19"/>
      <c r="B66" s="11"/>
      <c r="C66" s="11"/>
      <c r="D66" s="11"/>
      <c r="E66" s="21"/>
    </row>
    <row r="67" spans="1:5" ht="15" x14ac:dyDescent="0.2">
      <c r="A67" s="19" t="s">
        <v>80</v>
      </c>
      <c r="B67" s="11"/>
      <c r="C67" s="11"/>
      <c r="D67" s="11"/>
      <c r="E67" s="21"/>
    </row>
    <row r="68" spans="1:5" ht="15" x14ac:dyDescent="0.2">
      <c r="A68" s="7" t="s">
        <v>81</v>
      </c>
      <c r="B68" s="11"/>
      <c r="C68" s="11">
        <f>Question!C19</f>
        <v>100</v>
      </c>
      <c r="D68" s="11"/>
      <c r="E68" s="21"/>
    </row>
    <row r="69" spans="1:5" ht="15" x14ac:dyDescent="0.2">
      <c r="A69" s="7" t="s">
        <v>82</v>
      </c>
      <c r="B69" s="11"/>
      <c r="C69" s="22">
        <f>Question!C19/5</f>
        <v>20</v>
      </c>
      <c r="D69" s="11">
        <f>C68+C69</f>
        <v>120</v>
      </c>
      <c r="E69" s="21"/>
    </row>
    <row r="70" spans="1:5" ht="15" x14ac:dyDescent="0.2">
      <c r="A70" s="19" t="s">
        <v>83</v>
      </c>
      <c r="B70" s="11"/>
      <c r="C70" s="11"/>
      <c r="D70" s="11"/>
      <c r="E70" s="21"/>
    </row>
    <row r="71" spans="1:5" ht="15" x14ac:dyDescent="0.2">
      <c r="A71" s="7" t="s">
        <v>84</v>
      </c>
      <c r="B71" s="11"/>
      <c r="C71" s="11">
        <f>D35</f>
        <v>8</v>
      </c>
      <c r="D71" s="11"/>
      <c r="E71" s="21"/>
    </row>
    <row r="72" spans="1:5" ht="15" x14ac:dyDescent="0.2">
      <c r="A72" s="7" t="s">
        <v>85</v>
      </c>
      <c r="B72" s="11"/>
      <c r="C72" s="11">
        <f>Question!C27-Question!B29-Answer!C69</f>
        <v>4</v>
      </c>
      <c r="D72" s="11"/>
      <c r="E72" s="21"/>
    </row>
    <row r="73" spans="1:5" ht="15" x14ac:dyDescent="0.2">
      <c r="A73" s="7" t="s">
        <v>86</v>
      </c>
      <c r="B73" s="11"/>
      <c r="C73" s="22">
        <f>Question!B43-Question!B23</f>
        <v>10</v>
      </c>
      <c r="D73" s="22">
        <f>SUM(C71:C73)</f>
        <v>22</v>
      </c>
      <c r="E73" s="21"/>
    </row>
    <row r="74" spans="1:5" ht="15" x14ac:dyDescent="0.2">
      <c r="A74" s="7"/>
      <c r="B74" s="11"/>
      <c r="C74" s="11"/>
      <c r="D74" s="24">
        <f>D69+D73</f>
        <v>142</v>
      </c>
      <c r="E74" s="21"/>
    </row>
  </sheetData>
  <phoneticPr fontId="6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2021-12-07T12:13:55Z</dcterms:created>
  <dcterms:modified xsi:type="dcterms:W3CDTF">2022-12-02T15:19:31Z</dcterms:modified>
</cp:coreProperties>
</file>