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0" documentId="13_ncr:1_{4CF8372C-4F13-4C22-BE5D-1D3A1BDBD9EB}" xr6:coauthVersionLast="47" xr6:coauthVersionMax="47" xr10:uidLastSave="{00000000-0000-0000-0000-000000000000}"/>
  <bookViews>
    <workbookView xWindow="-120" yWindow="-120" windowWidth="24240" windowHeight="13140" activeTab="1" xr2:uid="{40B1B2A6-9330-4755-99CF-0BB954EC2E54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2" l="1"/>
  <c r="C61" i="2"/>
  <c r="B60" i="2"/>
  <c r="C59" i="2"/>
  <c r="E55" i="2"/>
  <c r="D55" i="2"/>
  <c r="B55" i="2"/>
  <c r="B53" i="2"/>
  <c r="B52" i="2"/>
  <c r="B51" i="2"/>
  <c r="B49" i="2"/>
  <c r="I44" i="2"/>
  <c r="I42" i="2"/>
  <c r="H42" i="2"/>
  <c r="E42" i="2"/>
  <c r="H41" i="2"/>
  <c r="E41" i="2"/>
  <c r="I39" i="2"/>
  <c r="H37" i="2"/>
  <c r="H38" i="2"/>
  <c r="H39" i="2"/>
  <c r="H36" i="2"/>
  <c r="G39" i="2"/>
  <c r="G38" i="2"/>
  <c r="G37" i="2"/>
  <c r="G36" i="2"/>
  <c r="H33" i="2"/>
  <c r="H31" i="2"/>
  <c r="H29" i="2"/>
  <c r="G28" i="2"/>
  <c r="H26" i="2"/>
  <c r="H24" i="2"/>
  <c r="G23" i="2"/>
  <c r="H21" i="2"/>
  <c r="H19" i="2"/>
  <c r="H17" i="2"/>
  <c r="F16" i="2"/>
  <c r="B16" i="2"/>
  <c r="H16" i="2" s="1"/>
  <c r="H18" i="2" s="1"/>
  <c r="H20" i="2" s="1"/>
  <c r="I21" i="2" s="1"/>
  <c r="G12" i="2"/>
  <c r="H12" i="2" s="1"/>
  <c r="H14" i="2"/>
  <c r="H10" i="2"/>
  <c r="D8" i="2"/>
  <c r="B7" i="2"/>
  <c r="H7" i="2" s="1"/>
  <c r="H5" i="2"/>
  <c r="F5" i="2"/>
  <c r="D5" i="2"/>
  <c r="B5" i="2"/>
  <c r="E28" i="2" l="1"/>
  <c r="H28" i="2" s="1"/>
  <c r="H30" i="2" s="1"/>
  <c r="H32" i="2" s="1"/>
  <c r="I33" i="2" s="1"/>
  <c r="E23" i="2"/>
  <c r="H23" i="2" s="1"/>
  <c r="H25" i="2" s="1"/>
  <c r="I26" i="2" s="1"/>
  <c r="I5" i="2"/>
  <c r="B11" i="1"/>
  <c r="B8" i="2" s="1"/>
  <c r="H8" i="2" s="1"/>
  <c r="H9" i="2" s="1"/>
  <c r="H11" i="2" s="1"/>
  <c r="H13" i="2" s="1"/>
  <c r="I14" i="2" s="1"/>
</calcChain>
</file>

<file path=xl/sharedStrings.xml><?xml version="1.0" encoding="utf-8"?>
<sst xmlns="http://schemas.openxmlformats.org/spreadsheetml/2006/main" count="107" uniqueCount="71">
  <si>
    <t>per hour</t>
  </si>
  <si>
    <t>E Smith - Easidrive</t>
  </si>
  <si>
    <t>E Smith runs her own driving school — Easidrive. She has a fleet of five cars, each of which costs £9,000, with an estimated residual value after four years of £1,000.</t>
  </si>
  <si>
    <t>cars</t>
  </si>
  <si>
    <t>cost</t>
  </si>
  <si>
    <t>residual value</t>
  </si>
  <si>
    <t>years</t>
  </si>
  <si>
    <t>Wages</t>
  </si>
  <si>
    <t>hour shift</t>
  </si>
  <si>
    <t>Saturday pay</t>
  </si>
  <si>
    <t>weeks worked</t>
  </si>
  <si>
    <t>holiday pay</t>
  </si>
  <si>
    <t>Petrol</t>
  </si>
  <si>
    <r>
      <rPr>
        <sz val="7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1 litre of petrol per 8 miles at a discount price of £1 per litre - average daily mileage is 80 miles.</t>
    </r>
  </si>
  <si>
    <t>Each instructor is paid £10 per hour for an 8-hour shift Monday to Saturday, with time and a half on Saturday.</t>
  </si>
  <si>
    <t>Each instructor works 48 weeks and receives holiday pay of £250 per week.</t>
  </si>
  <si>
    <t>miles per litre of petrol</t>
  </si>
  <si>
    <t>discounted price of petrol per litre</t>
  </si>
  <si>
    <t>average daily mileage</t>
  </si>
  <si>
    <t>Servicing</t>
  </si>
  <si>
    <t>The cars are serviced every 12,000 miles at a cost of £200 for each service.</t>
  </si>
  <si>
    <t>miles before a service</t>
  </si>
  <si>
    <t>each service</t>
  </si>
  <si>
    <t>Tyres</t>
  </si>
  <si>
    <t>Tyres are replaced every 16,000 miles at a cost of £60 per tyre.</t>
  </si>
  <si>
    <t>tyres replaced after</t>
  </si>
  <si>
    <t>each tyre</t>
  </si>
  <si>
    <t>Sundry</t>
  </si>
  <si>
    <t>Insurance £2,000</t>
  </si>
  <si>
    <t>MOT £40</t>
  </si>
  <si>
    <t>Road tax £120</t>
  </si>
  <si>
    <t>Garage rent £1,000</t>
  </si>
  <si>
    <t>In addition to the above, administration costs are estimated at £1,768 per quarter and advertising at £300 per month.</t>
  </si>
  <si>
    <t>admin costs per quarter</t>
  </si>
  <si>
    <t>advertising per month</t>
  </si>
  <si>
    <t>Profit on learner's lessons</t>
  </si>
  <si>
    <t xml:space="preserve">Annual Cost </t>
  </si>
  <si>
    <t>Depreciation</t>
  </si>
  <si>
    <t>-</t>
  </si>
  <si>
    <t>÷</t>
  </si>
  <si>
    <t>x</t>
  </si>
  <si>
    <t>days</t>
  </si>
  <si>
    <t>day</t>
  </si>
  <si>
    <t>weeks</t>
  </si>
  <si>
    <t>instructors</t>
  </si>
  <si>
    <t xml:space="preserve">Total </t>
  </si>
  <si>
    <t>miles per litre</t>
  </si>
  <si>
    <t>petrol price</t>
  </si>
  <si>
    <t>Service</t>
  </si>
  <si>
    <t>cost per service</t>
  </si>
  <si>
    <t>cost per tyre</t>
  </si>
  <si>
    <t xml:space="preserve">tyres  </t>
  </si>
  <si>
    <t>tyres</t>
  </si>
  <si>
    <t xml:space="preserve">MOT </t>
  </si>
  <si>
    <t xml:space="preserve">Road tax </t>
  </si>
  <si>
    <t>Garage rent</t>
  </si>
  <si>
    <t xml:space="preserve">Insurance </t>
  </si>
  <si>
    <t>Admin Costs</t>
  </si>
  <si>
    <t>Advertising</t>
  </si>
  <si>
    <t>Total Annual Operating Costs</t>
  </si>
  <si>
    <t>Cost of each car for lessons</t>
  </si>
  <si>
    <t>Hours</t>
  </si>
  <si>
    <t>Days</t>
  </si>
  <si>
    <t>Weeks</t>
  </si>
  <si>
    <t>Cars</t>
  </si>
  <si>
    <t>Hours per annum</t>
  </si>
  <si>
    <t>Cost per hour</t>
  </si>
  <si>
    <t>Lesson cost</t>
  </si>
  <si>
    <t>Cost of car</t>
  </si>
  <si>
    <t>Profit</t>
  </si>
  <si>
    <t>Cost per lesson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</si>
</sst>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&quot;£&quot;#,##0.00"/>
    <numFmt numFmtId="165" formatCode="&quot;£&quot;#,##0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6" fontId="1" fillId="0" borderId="0" xfId="0" applyNumberFormat="1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indent="3"/>
    </xf>
    <xf numFmtId="3" fontId="3" fillId="0" borderId="0" xfId="0" applyNumberFormat="1" applyFont="1" applyAlignment="1">
      <alignment vertical="center" wrapText="1"/>
    </xf>
    <xf numFmtId="6" fontId="3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 wrapText="1"/>
    </xf>
    <xf numFmtId="8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6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vertical="center"/>
    </xf>
    <xf numFmtId="1" fontId="1" fillId="0" borderId="0" xfId="0" applyNumberFormat="1" applyFont="1"/>
    <xf numFmtId="9" fontId="1" fillId="0" borderId="0" xfId="2" applyFont="1" applyAlignment="1">
      <alignment vertical="center" wrapText="1"/>
    </xf>
    <xf numFmtId="0" fontId="9" fillId="0" borderId="0" xfId="0" applyFont="1"/>
    <xf numFmtId="6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6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3" fillId="0" borderId="0" xfId="0" applyNumberFormat="1" applyFont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/>
    <xf numFmtId="6" fontId="3" fillId="0" borderId="1" xfId="0" applyNumberFormat="1" applyFont="1" applyBorder="1" applyAlignment="1">
      <alignment vertical="center"/>
    </xf>
    <xf numFmtId="6" fontId="1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3" fillId="0" borderId="2" xfId="0" applyFont="1" applyBorder="1" applyAlignment="1">
      <alignment vertical="center" wrapText="1"/>
    </xf>
    <xf numFmtId="1" fontId="1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" fontId="3" fillId="0" borderId="2" xfId="0" applyNumberFormat="1" applyFont="1" applyBorder="1" applyAlignment="1">
      <alignment vertical="center" wrapText="1"/>
    </xf>
    <xf numFmtId="6" fontId="3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vertical="center" wrapText="1"/>
    </xf>
    <xf numFmtId="6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2" xfId="0" applyFont="1" applyBorder="1"/>
    <xf numFmtId="8" fontId="1" fillId="0" borderId="0" xfId="0" applyNumberFormat="1" applyFont="1"/>
    <xf numFmtId="6" fontId="1" fillId="0" borderId="1" xfId="0" applyNumberFormat="1" applyFont="1" applyBorder="1"/>
    <xf numFmtId="6" fontId="1" fillId="0" borderId="2" xfId="0" applyNumberFormat="1" applyFont="1" applyBorder="1"/>
    <xf numFmtId="6" fontId="1" fillId="0" borderId="3" xfId="0" applyNumberFormat="1" applyFont="1" applyBorder="1"/>
    <xf numFmtId="1" fontId="1" fillId="0" borderId="0" xfId="0" applyNumberFormat="1" applyFont="1" applyAlignment="1">
      <alignment vertical="center"/>
    </xf>
    <xf numFmtId="166" fontId="1" fillId="0" borderId="4" xfId="1" applyNumberFormat="1" applyFont="1" applyBorder="1"/>
    <xf numFmtId="166" fontId="1" fillId="0" borderId="0" xfId="0" applyNumberFormat="1" applyFont="1"/>
    <xf numFmtId="165" fontId="1" fillId="0" borderId="0" xfId="0" applyNumberFormat="1" applyFont="1"/>
    <xf numFmtId="9" fontId="1" fillId="0" borderId="0" xfId="0" applyNumberFormat="1" applyFont="1"/>
    <xf numFmtId="165" fontId="1" fillId="0" borderId="3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7C5B-81E2-497C-B41A-0ED7EFC3F8E0}">
  <dimension ref="A1:G38"/>
  <sheetViews>
    <sheetView topLeftCell="A16" workbookViewId="0">
      <selection activeCell="B12" sqref="B12"/>
    </sheetView>
  </sheetViews>
  <sheetFormatPr defaultRowHeight="15" x14ac:dyDescent="0.25"/>
  <cols>
    <col min="1" max="1" width="41.85546875" customWidth="1"/>
    <col min="2" max="2" width="8.5703125" customWidth="1"/>
    <col min="3" max="3" width="9.28515625" customWidth="1"/>
    <col min="4" max="4" width="5.5703125" bestFit="1" customWidth="1"/>
  </cols>
  <sheetData>
    <row r="1" spans="1:5" ht="18" x14ac:dyDescent="0.25">
      <c r="A1" s="2" t="s">
        <v>1</v>
      </c>
    </row>
    <row r="3" spans="1:5" x14ac:dyDescent="0.25">
      <c r="A3" s="71" t="s">
        <v>2</v>
      </c>
      <c r="B3" s="5">
        <v>5</v>
      </c>
      <c r="C3" s="1" t="s">
        <v>3</v>
      </c>
      <c r="D3" s="6"/>
      <c r="E3" s="1"/>
    </row>
    <row r="4" spans="1:5" x14ac:dyDescent="0.25">
      <c r="A4" s="71"/>
      <c r="B4" s="4">
        <v>9000</v>
      </c>
      <c r="C4" s="1" t="s">
        <v>4</v>
      </c>
      <c r="D4" s="6"/>
      <c r="E4" s="1"/>
    </row>
    <row r="5" spans="1:5" x14ac:dyDescent="0.25">
      <c r="A5" s="71"/>
      <c r="B5" s="5">
        <v>4</v>
      </c>
      <c r="C5" s="1" t="s">
        <v>6</v>
      </c>
      <c r="D5" s="6"/>
      <c r="E5" s="1"/>
    </row>
    <row r="6" spans="1:5" x14ac:dyDescent="0.25">
      <c r="A6" s="71"/>
      <c r="B6" s="4">
        <v>1000</v>
      </c>
      <c r="C6" s="1" t="s">
        <v>5</v>
      </c>
      <c r="D6" s="1"/>
      <c r="E6" s="1"/>
    </row>
    <row r="7" spans="1:5" x14ac:dyDescent="0.25">
      <c r="A7" s="3"/>
      <c r="B7" s="4"/>
      <c r="C7" s="1"/>
      <c r="D7" s="1"/>
      <c r="E7" s="1"/>
    </row>
    <row r="8" spans="1:5" x14ac:dyDescent="0.25">
      <c r="A8" s="3" t="s">
        <v>7</v>
      </c>
      <c r="B8" s="21"/>
      <c r="C8" s="7"/>
      <c r="D8" s="1"/>
      <c r="E8" s="1"/>
    </row>
    <row r="9" spans="1:5" x14ac:dyDescent="0.25">
      <c r="A9" s="71" t="s">
        <v>14</v>
      </c>
      <c r="B9" s="22">
        <v>10</v>
      </c>
      <c r="C9" s="1" t="s">
        <v>0</v>
      </c>
      <c r="D9" s="6"/>
      <c r="E9" s="1"/>
    </row>
    <row r="10" spans="1:5" x14ac:dyDescent="0.25">
      <c r="A10" s="72"/>
      <c r="B10" s="7">
        <v>8</v>
      </c>
      <c r="C10" s="1" t="s">
        <v>8</v>
      </c>
      <c r="D10" s="6"/>
      <c r="E10" s="1"/>
    </row>
    <row r="11" spans="1:5" x14ac:dyDescent="0.25">
      <c r="A11" s="72"/>
      <c r="B11" s="22">
        <f>B9*1.5</f>
        <v>15</v>
      </c>
      <c r="C11" s="1" t="s">
        <v>9</v>
      </c>
      <c r="D11" s="6"/>
      <c r="E11" s="1"/>
    </row>
    <row r="12" spans="1:5" x14ac:dyDescent="0.25">
      <c r="A12" s="71" t="s">
        <v>15</v>
      </c>
      <c r="B12" s="64">
        <v>48</v>
      </c>
      <c r="C12" s="1" t="s">
        <v>10</v>
      </c>
      <c r="D12" s="1"/>
      <c r="E12" s="1"/>
    </row>
    <row r="13" spans="1:5" x14ac:dyDescent="0.25">
      <c r="A13" s="72"/>
      <c r="B13" s="22">
        <v>250</v>
      </c>
      <c r="C13" s="7" t="s">
        <v>11</v>
      </c>
      <c r="D13" s="7"/>
      <c r="E13" s="7"/>
    </row>
    <row r="14" spans="1:5" x14ac:dyDescent="0.25">
      <c r="A14" s="3"/>
      <c r="B14" s="23"/>
      <c r="C14" s="1"/>
      <c r="D14" s="1"/>
      <c r="E14" s="1"/>
    </row>
    <row r="15" spans="1:5" x14ac:dyDescent="0.25">
      <c r="A15" s="1" t="s">
        <v>12</v>
      </c>
      <c r="B15" s="1"/>
      <c r="C15" s="1"/>
      <c r="D15" s="1"/>
      <c r="E15" s="1"/>
    </row>
    <row r="16" spans="1:5" x14ac:dyDescent="0.25">
      <c r="A16" s="71" t="s">
        <v>13</v>
      </c>
      <c r="B16" s="24">
        <v>8</v>
      </c>
      <c r="C16" s="1" t="s">
        <v>16</v>
      </c>
      <c r="D16" s="1"/>
      <c r="E16" s="1"/>
    </row>
    <row r="17" spans="1:5" x14ac:dyDescent="0.25">
      <c r="A17" s="71"/>
      <c r="B17" s="6">
        <v>1</v>
      </c>
      <c r="C17" s="1" t="s">
        <v>17</v>
      </c>
      <c r="D17" s="1"/>
      <c r="E17" s="1"/>
    </row>
    <row r="18" spans="1:5" x14ac:dyDescent="0.25">
      <c r="A18" s="71"/>
      <c r="B18" s="24">
        <v>80</v>
      </c>
      <c r="C18" s="1" t="s">
        <v>18</v>
      </c>
    </row>
    <row r="20" spans="1:5" x14ac:dyDescent="0.25">
      <c r="A20" s="1" t="s">
        <v>19</v>
      </c>
    </row>
    <row r="21" spans="1:5" x14ac:dyDescent="0.25">
      <c r="A21" s="71" t="s">
        <v>20</v>
      </c>
      <c r="B21" s="5">
        <v>12000</v>
      </c>
      <c r="C21" s="1" t="s">
        <v>21</v>
      </c>
      <c r="D21" s="1"/>
      <c r="E21" s="1"/>
    </row>
    <row r="22" spans="1:5" x14ac:dyDescent="0.25">
      <c r="A22" s="71"/>
      <c r="B22" s="22">
        <v>200</v>
      </c>
      <c r="C22" s="1" t="s">
        <v>22</v>
      </c>
      <c r="D22" s="1"/>
      <c r="E22" s="1"/>
    </row>
    <row r="23" spans="1:5" x14ac:dyDescent="0.25">
      <c r="C23" s="1"/>
      <c r="D23" s="1"/>
      <c r="E23" s="1"/>
    </row>
    <row r="24" spans="1:5" x14ac:dyDescent="0.25">
      <c r="A24" s="1" t="s">
        <v>23</v>
      </c>
    </row>
    <row r="25" spans="1:5" ht="15" customHeight="1" x14ac:dyDescent="0.25">
      <c r="A25" s="71" t="s">
        <v>24</v>
      </c>
      <c r="B25" s="5">
        <v>16000</v>
      </c>
      <c r="C25" s="1" t="s">
        <v>25</v>
      </c>
      <c r="D25" s="1"/>
      <c r="E25" s="1"/>
    </row>
    <row r="26" spans="1:5" x14ac:dyDescent="0.25">
      <c r="A26" s="71"/>
      <c r="B26" s="22">
        <v>60</v>
      </c>
      <c r="C26" s="1" t="s">
        <v>26</v>
      </c>
      <c r="D26" s="1"/>
      <c r="E26" s="1"/>
    </row>
    <row r="27" spans="1:5" x14ac:dyDescent="0.25">
      <c r="A27" s="71"/>
      <c r="B27" s="22">
        <v>4</v>
      </c>
      <c r="C27" s="1" t="s">
        <v>51</v>
      </c>
      <c r="D27" s="1"/>
      <c r="E27" s="1"/>
    </row>
    <row r="28" spans="1:5" x14ac:dyDescent="0.25">
      <c r="C28" s="1"/>
      <c r="D28" s="1"/>
      <c r="E28" s="1"/>
    </row>
    <row r="29" spans="1:5" x14ac:dyDescent="0.25">
      <c r="A29" s="1" t="s">
        <v>27</v>
      </c>
      <c r="C29" s="1"/>
      <c r="D29" s="1"/>
      <c r="E29" s="1"/>
    </row>
    <row r="30" spans="1:5" x14ac:dyDescent="0.25">
      <c r="A30" s="7" t="s">
        <v>29</v>
      </c>
      <c r="B30" s="22">
        <v>40</v>
      </c>
      <c r="C30" s="1"/>
      <c r="D30" s="1"/>
      <c r="E30" s="1"/>
    </row>
    <row r="31" spans="1:5" x14ac:dyDescent="0.25">
      <c r="A31" s="7" t="s">
        <v>30</v>
      </c>
      <c r="B31" s="22">
        <v>120</v>
      </c>
      <c r="C31" s="1"/>
      <c r="D31" s="1"/>
      <c r="E31" s="1"/>
    </row>
    <row r="32" spans="1:5" x14ac:dyDescent="0.25">
      <c r="A32" s="7" t="s">
        <v>31</v>
      </c>
      <c r="B32" s="22">
        <v>1000</v>
      </c>
      <c r="C32" s="1"/>
      <c r="D32" s="1"/>
      <c r="E32" s="1"/>
    </row>
    <row r="33" spans="1:7" x14ac:dyDescent="0.25">
      <c r="A33" s="1" t="s">
        <v>28</v>
      </c>
      <c r="B33" s="22">
        <v>2000</v>
      </c>
      <c r="C33" s="1"/>
      <c r="D33" s="1"/>
      <c r="E33" s="1"/>
    </row>
    <row r="34" spans="1:7" x14ac:dyDescent="0.25">
      <c r="C34" s="1"/>
      <c r="D34" s="1"/>
      <c r="E34" s="1"/>
      <c r="G34" s="1"/>
    </row>
    <row r="35" spans="1:7" ht="22.5" customHeight="1" x14ac:dyDescent="0.25">
      <c r="A35" s="70" t="s">
        <v>32</v>
      </c>
      <c r="B35" s="22">
        <v>1768</v>
      </c>
      <c r="C35" s="7" t="s">
        <v>33</v>
      </c>
      <c r="D35" s="7"/>
      <c r="E35" s="1"/>
    </row>
    <row r="36" spans="1:7" ht="21" customHeight="1" x14ac:dyDescent="0.25">
      <c r="A36" s="70"/>
      <c r="B36" s="22">
        <v>300</v>
      </c>
      <c r="C36" s="7" t="s">
        <v>34</v>
      </c>
      <c r="D36" s="1"/>
      <c r="E36" s="1"/>
    </row>
    <row r="37" spans="1:7" s="1" customFormat="1" ht="14.25" x14ac:dyDescent="0.2"/>
    <row r="38" spans="1:7" x14ac:dyDescent="0.25">
      <c r="A38" s="1" t="s">
        <v>35</v>
      </c>
      <c r="B38" s="25">
        <v>0.2</v>
      </c>
    </row>
  </sheetData>
  <mergeCells count="7">
    <mergeCell ref="A35:A36"/>
    <mergeCell ref="A25:A27"/>
    <mergeCell ref="A16:A18"/>
    <mergeCell ref="A3:A6"/>
    <mergeCell ref="A9:A11"/>
    <mergeCell ref="A12:A13"/>
    <mergeCell ref="A21:A22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C41B-0525-40C7-AF62-CEAA93C5741B}">
  <dimension ref="A1:J62"/>
  <sheetViews>
    <sheetView tabSelected="1" topLeftCell="A17" workbookViewId="0">
      <selection activeCell="F14" sqref="F14:G14"/>
    </sheetView>
  </sheetViews>
  <sheetFormatPr defaultRowHeight="15" x14ac:dyDescent="0.25"/>
  <cols>
    <col min="1" max="1" width="18.28515625" customWidth="1"/>
    <col min="2" max="2" width="9.5703125" bestFit="1" customWidth="1"/>
    <col min="3" max="3" width="5.5703125" bestFit="1" customWidth="1"/>
    <col min="4" max="4" width="9.5703125" customWidth="1"/>
    <col min="5" max="5" width="7.28515625" bestFit="1" customWidth="1"/>
    <col min="6" max="6" width="9.42578125" customWidth="1"/>
    <col min="7" max="7" width="8.140625" customWidth="1"/>
    <col min="8" max="8" width="11.28515625" bestFit="1" customWidth="1"/>
    <col min="9" max="9" width="12.42578125" bestFit="1" customWidth="1"/>
  </cols>
  <sheetData>
    <row r="1" spans="1:10" ht="18" x14ac:dyDescent="0.25">
      <c r="A1" s="2" t="s">
        <v>1</v>
      </c>
    </row>
    <row r="3" spans="1:10" x14ac:dyDescent="0.25">
      <c r="A3" s="8" t="s">
        <v>36</v>
      </c>
      <c r="C3" s="8"/>
      <c r="F3" s="8"/>
      <c r="I3" s="9"/>
    </row>
    <row r="4" spans="1:10" x14ac:dyDescent="0.25">
      <c r="A4" s="1"/>
      <c r="B4" s="1"/>
      <c r="C4" s="1"/>
      <c r="D4" s="1"/>
      <c r="E4" s="1"/>
      <c r="F4" s="1"/>
      <c r="G4" s="1"/>
      <c r="H4" s="9"/>
      <c r="I4" s="26" t="s">
        <v>45</v>
      </c>
      <c r="J4" s="1"/>
    </row>
    <row r="5" spans="1:10" x14ac:dyDescent="0.25">
      <c r="A5" s="3" t="s">
        <v>37</v>
      </c>
      <c r="B5" s="27">
        <f>Question!B4</f>
        <v>9000</v>
      </c>
      <c r="C5" s="13" t="s">
        <v>38</v>
      </c>
      <c r="D5" s="27">
        <f>Question!B6</f>
        <v>1000</v>
      </c>
      <c r="E5" s="31" t="s">
        <v>39</v>
      </c>
      <c r="F5" s="15">
        <f>Question!B5</f>
        <v>4</v>
      </c>
      <c r="G5" s="13" t="s">
        <v>40</v>
      </c>
      <c r="H5" s="15">
        <f>Question!B3</f>
        <v>5</v>
      </c>
      <c r="I5" s="27">
        <f>(B5-D5)/F5*5</f>
        <v>10000</v>
      </c>
      <c r="J5" s="10"/>
    </row>
    <row r="6" spans="1:10" x14ac:dyDescent="0.25">
      <c r="A6" s="3"/>
      <c r="B6" s="27"/>
      <c r="C6" s="13"/>
      <c r="D6" s="27"/>
      <c r="E6" s="31"/>
      <c r="F6" s="15"/>
      <c r="G6" s="13"/>
      <c r="H6" s="15"/>
      <c r="I6" s="27"/>
      <c r="J6" s="10"/>
    </row>
    <row r="7" spans="1:10" x14ac:dyDescent="0.25">
      <c r="A7" s="44" t="s">
        <v>7</v>
      </c>
      <c r="B7" s="51">
        <f>Question!B9</f>
        <v>10</v>
      </c>
      <c r="C7" s="52" t="s">
        <v>40</v>
      </c>
      <c r="D7" s="50">
        <v>8</v>
      </c>
      <c r="E7" s="53" t="s">
        <v>40</v>
      </c>
      <c r="F7" s="47">
        <v>5</v>
      </c>
      <c r="G7" s="47" t="s">
        <v>41</v>
      </c>
      <c r="H7" s="54">
        <f>B7*D7*F7</f>
        <v>400</v>
      </c>
      <c r="I7" s="32"/>
      <c r="J7" s="12"/>
    </row>
    <row r="8" spans="1:10" x14ac:dyDescent="0.25">
      <c r="A8" s="11"/>
      <c r="B8" s="33">
        <f>Question!B11</f>
        <v>15</v>
      </c>
      <c r="C8" s="30" t="s">
        <v>40</v>
      </c>
      <c r="D8" s="12">
        <f>Question!B10</f>
        <v>8</v>
      </c>
      <c r="E8" s="28" t="s">
        <v>40</v>
      </c>
      <c r="F8" s="3">
        <v>1</v>
      </c>
      <c r="G8" s="3" t="s">
        <v>42</v>
      </c>
      <c r="H8" s="34">
        <f>B8*D8*F8</f>
        <v>120</v>
      </c>
      <c r="I8" s="3"/>
      <c r="J8" s="12"/>
    </row>
    <row r="9" spans="1:10" x14ac:dyDescent="0.25">
      <c r="A9" s="11"/>
      <c r="B9" s="3"/>
      <c r="C9" s="3"/>
      <c r="D9" s="12"/>
      <c r="E9" s="3"/>
      <c r="F9" s="3"/>
      <c r="G9" s="3"/>
      <c r="H9" s="35">
        <f>SUM(H7:H8)</f>
        <v>520</v>
      </c>
      <c r="I9" s="3"/>
      <c r="J9" s="12"/>
    </row>
    <row r="10" spans="1:10" ht="14.25" customHeight="1" x14ac:dyDescent="0.25">
      <c r="A10" s="11"/>
      <c r="B10" s="3"/>
      <c r="C10" s="3"/>
      <c r="D10" s="16"/>
      <c r="E10" s="3"/>
      <c r="F10" s="28" t="s">
        <v>40</v>
      </c>
      <c r="G10" s="3" t="s">
        <v>43</v>
      </c>
      <c r="H10" s="36">
        <f>Question!B12</f>
        <v>48</v>
      </c>
      <c r="I10" s="3"/>
      <c r="J10" s="12"/>
    </row>
    <row r="11" spans="1:10" x14ac:dyDescent="0.25">
      <c r="A11" s="11"/>
      <c r="B11" s="3"/>
      <c r="C11" s="3"/>
      <c r="D11" s="12"/>
      <c r="E11" s="3"/>
      <c r="F11" s="3"/>
      <c r="G11" s="3"/>
      <c r="H11" s="35">
        <f>H9*H10</f>
        <v>24960</v>
      </c>
      <c r="I11" s="3"/>
      <c r="J11" s="12"/>
    </row>
    <row r="12" spans="1:10" ht="28.5" customHeight="1" x14ac:dyDescent="0.25">
      <c r="A12" s="11"/>
      <c r="B12" s="3"/>
      <c r="C12" s="73" t="s">
        <v>11</v>
      </c>
      <c r="D12" s="73"/>
      <c r="E12" s="35">
        <v>4</v>
      </c>
      <c r="F12" s="30" t="s">
        <v>40</v>
      </c>
      <c r="G12" s="27">
        <f>Question!B13</f>
        <v>250</v>
      </c>
      <c r="H12" s="36">
        <f>E12*G12</f>
        <v>1000</v>
      </c>
      <c r="I12" s="3"/>
      <c r="J12" s="12"/>
    </row>
    <row r="13" spans="1:10" x14ac:dyDescent="0.25">
      <c r="A13" s="11"/>
      <c r="B13" s="3"/>
      <c r="C13" s="3"/>
      <c r="D13" s="3"/>
      <c r="E13" s="11"/>
      <c r="F13" s="30"/>
      <c r="G13" s="16"/>
      <c r="H13" s="12">
        <f>SUM(H11:H12)</f>
        <v>25960</v>
      </c>
      <c r="I13" s="17"/>
      <c r="J13" s="12"/>
    </row>
    <row r="14" spans="1:10" x14ac:dyDescent="0.25">
      <c r="A14" s="11"/>
      <c r="B14" s="3"/>
      <c r="C14" s="3"/>
      <c r="D14" s="3"/>
      <c r="E14" s="29" t="s">
        <v>40</v>
      </c>
      <c r="F14" s="76" t="s">
        <v>44</v>
      </c>
      <c r="G14" s="76"/>
      <c r="H14" s="38">
        <f>Question!B3</f>
        <v>5</v>
      </c>
      <c r="I14" s="32">
        <f>H13*H14</f>
        <v>129800</v>
      </c>
      <c r="J14" s="12"/>
    </row>
    <row r="15" spans="1:10" x14ac:dyDescent="0.25">
      <c r="A15" s="11"/>
      <c r="B15" s="3"/>
      <c r="C15" s="3"/>
      <c r="D15" s="3"/>
      <c r="E15" s="29"/>
      <c r="F15" s="37"/>
      <c r="G15" s="37"/>
      <c r="H15" s="12"/>
      <c r="I15" s="32"/>
      <c r="J15" s="12"/>
    </row>
    <row r="16" spans="1:10" x14ac:dyDescent="0.25">
      <c r="A16" s="44" t="s">
        <v>12</v>
      </c>
      <c r="B16" s="45">
        <f>Question!B18</f>
        <v>80</v>
      </c>
      <c r="C16" s="46" t="s">
        <v>40</v>
      </c>
      <c r="D16" s="47">
        <v>6</v>
      </c>
      <c r="E16" s="46" t="s">
        <v>40</v>
      </c>
      <c r="F16" s="48">
        <f>Question!B12</f>
        <v>48</v>
      </c>
      <c r="G16" s="49"/>
      <c r="H16" s="50">
        <f>B16*D16*F16</f>
        <v>23040</v>
      </c>
      <c r="I16" s="3"/>
      <c r="J16" s="12"/>
    </row>
    <row r="17" spans="1:10" x14ac:dyDescent="0.25">
      <c r="A17" s="11"/>
      <c r="B17" s="3"/>
      <c r="C17" s="3"/>
      <c r="D17" s="3"/>
      <c r="E17" s="31" t="s">
        <v>39</v>
      </c>
      <c r="F17" s="74" t="s">
        <v>46</v>
      </c>
      <c r="G17" s="74"/>
      <c r="H17" s="39">
        <f>Question!B16</f>
        <v>8</v>
      </c>
      <c r="I17" s="3"/>
      <c r="J17" s="13"/>
    </row>
    <row r="18" spans="1:10" x14ac:dyDescent="0.25">
      <c r="A18" s="20"/>
      <c r="B18" s="20"/>
      <c r="C18" s="1"/>
      <c r="D18" s="1"/>
      <c r="E18" s="1"/>
      <c r="F18" s="1"/>
      <c r="G18" s="1"/>
      <c r="H18" s="12">
        <f>H16/H17</f>
        <v>2880</v>
      </c>
      <c r="I18" s="1"/>
      <c r="J18" s="1"/>
    </row>
    <row r="19" spans="1:10" x14ac:dyDescent="0.25">
      <c r="A19" s="7"/>
      <c r="B19" s="1"/>
      <c r="C19" s="1"/>
      <c r="D19" s="1"/>
      <c r="E19" s="1"/>
      <c r="F19" s="29" t="s">
        <v>40</v>
      </c>
      <c r="G19" s="1" t="s">
        <v>3</v>
      </c>
      <c r="H19" s="40">
        <f>Question!B3</f>
        <v>5</v>
      </c>
      <c r="I19" s="1"/>
      <c r="J19" s="1"/>
    </row>
    <row r="20" spans="1:10" x14ac:dyDescent="0.25">
      <c r="A20" s="14"/>
      <c r="B20" s="1"/>
      <c r="C20" s="1"/>
      <c r="D20" s="9"/>
      <c r="E20" s="1"/>
      <c r="F20" s="1"/>
      <c r="G20" s="9"/>
      <c r="H20" s="12">
        <f>H18*H19</f>
        <v>14400</v>
      </c>
      <c r="I20" s="1"/>
      <c r="J20" s="8"/>
    </row>
    <row r="21" spans="1:10" x14ac:dyDescent="0.25">
      <c r="A21" s="1"/>
      <c r="B21" s="1"/>
      <c r="C21" s="1"/>
      <c r="D21" s="9"/>
      <c r="E21" s="29" t="s">
        <v>40</v>
      </c>
      <c r="F21" s="75" t="s">
        <v>47</v>
      </c>
      <c r="G21" s="75"/>
      <c r="H21" s="41">
        <f>Question!B17</f>
        <v>1</v>
      </c>
      <c r="I21" s="6">
        <f>H20*H21</f>
        <v>14400</v>
      </c>
      <c r="J21" s="8"/>
    </row>
    <row r="22" spans="1:10" x14ac:dyDescent="0.25">
      <c r="A22" s="9"/>
      <c r="B22" s="9"/>
      <c r="C22" s="18"/>
      <c r="D22" s="19"/>
      <c r="E22" s="7"/>
      <c r="F22" s="7"/>
      <c r="G22" s="7"/>
      <c r="H22" s="22"/>
      <c r="I22" s="7"/>
      <c r="J22" s="19"/>
    </row>
    <row r="23" spans="1:10" x14ac:dyDescent="0.25">
      <c r="A23" s="44" t="s">
        <v>48</v>
      </c>
      <c r="B23" s="55"/>
      <c r="C23" s="56"/>
      <c r="D23" s="55"/>
      <c r="E23" s="57">
        <f>H16</f>
        <v>23040</v>
      </c>
      <c r="F23" s="56" t="s">
        <v>39</v>
      </c>
      <c r="G23" s="50">
        <f>Question!B21</f>
        <v>12000</v>
      </c>
      <c r="H23" s="58">
        <f>E23/G23</f>
        <v>1.92</v>
      </c>
      <c r="I23" s="3"/>
      <c r="J23" s="19"/>
    </row>
    <row r="24" spans="1:10" x14ac:dyDescent="0.25">
      <c r="A24" s="11"/>
      <c r="B24" s="3"/>
      <c r="C24" s="7"/>
      <c r="D24" s="3"/>
      <c r="E24" s="29" t="s">
        <v>40</v>
      </c>
      <c r="F24" s="73" t="s">
        <v>49</v>
      </c>
      <c r="G24" s="73"/>
      <c r="H24" s="42">
        <f>Question!B22</f>
        <v>200</v>
      </c>
      <c r="I24" s="3"/>
      <c r="J24" s="19"/>
    </row>
    <row r="25" spans="1:10" x14ac:dyDescent="0.25">
      <c r="A25" s="1"/>
      <c r="B25" s="1"/>
      <c r="C25" s="1"/>
      <c r="D25" s="1"/>
      <c r="E25" s="1"/>
      <c r="F25" s="1"/>
      <c r="G25" s="1"/>
      <c r="H25" s="6">
        <f>H24*H23</f>
        <v>384</v>
      </c>
      <c r="I25" s="1"/>
      <c r="J25" s="1"/>
    </row>
    <row r="26" spans="1:10" x14ac:dyDescent="0.25">
      <c r="A26" s="1"/>
      <c r="B26" s="1"/>
      <c r="C26" s="1"/>
      <c r="D26" s="1"/>
      <c r="E26" s="1"/>
      <c r="F26" s="29" t="s">
        <v>40</v>
      </c>
      <c r="G26" s="1" t="s">
        <v>3</v>
      </c>
      <c r="H26" s="40">
        <f>Question!B3</f>
        <v>5</v>
      </c>
      <c r="I26" s="6">
        <f>H25*H26</f>
        <v>1920</v>
      </c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6"/>
      <c r="I27" s="1"/>
      <c r="J27" s="1"/>
    </row>
    <row r="28" spans="1:10" x14ac:dyDescent="0.25">
      <c r="A28" s="59" t="s">
        <v>23</v>
      </c>
      <c r="B28" s="59"/>
      <c r="C28" s="59"/>
      <c r="D28" s="59"/>
      <c r="E28" s="57">
        <f>H16</f>
        <v>23040</v>
      </c>
      <c r="F28" s="56" t="s">
        <v>39</v>
      </c>
      <c r="G28" s="50">
        <f>Question!B25</f>
        <v>16000</v>
      </c>
      <c r="H28" s="59">
        <f>E28/G28</f>
        <v>1.44</v>
      </c>
      <c r="I28" s="1"/>
      <c r="J28" s="1"/>
    </row>
    <row r="29" spans="1:10" x14ac:dyDescent="0.25">
      <c r="A29" s="1"/>
      <c r="B29" s="1"/>
      <c r="C29" s="1"/>
      <c r="D29" s="1"/>
      <c r="E29" s="29" t="s">
        <v>40</v>
      </c>
      <c r="F29" s="73" t="s">
        <v>50</v>
      </c>
      <c r="G29" s="73"/>
      <c r="H29" s="61">
        <f>Question!B26</f>
        <v>60</v>
      </c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60">
        <f>H28*H29</f>
        <v>86.399999999999991</v>
      </c>
      <c r="I30" s="1"/>
      <c r="J30" s="1"/>
    </row>
    <row r="31" spans="1:10" x14ac:dyDescent="0.25">
      <c r="A31" s="1"/>
      <c r="B31" s="1"/>
      <c r="C31" s="1"/>
      <c r="D31" s="1"/>
      <c r="E31" s="1"/>
      <c r="F31" s="29" t="s">
        <v>40</v>
      </c>
      <c r="G31" s="1" t="s">
        <v>52</v>
      </c>
      <c r="H31" s="40">
        <f>Question!B27</f>
        <v>4</v>
      </c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60">
        <f>H30*H31</f>
        <v>345.59999999999997</v>
      </c>
      <c r="I32" s="1"/>
      <c r="J32" s="1"/>
    </row>
    <row r="33" spans="1:10" x14ac:dyDescent="0.25">
      <c r="A33" s="1"/>
      <c r="B33" s="1"/>
      <c r="C33" s="1"/>
      <c r="D33" s="1"/>
      <c r="E33" s="1"/>
      <c r="F33" s="29" t="s">
        <v>40</v>
      </c>
      <c r="G33" s="1" t="s">
        <v>3</v>
      </c>
      <c r="H33" s="40">
        <f>Question!B3</f>
        <v>5</v>
      </c>
      <c r="I33" s="6">
        <f>H32*H33</f>
        <v>1727.9999999999998</v>
      </c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59" t="s">
        <v>27</v>
      </c>
      <c r="B35" s="59"/>
      <c r="C35" s="59"/>
      <c r="D35" s="59"/>
      <c r="E35" s="59"/>
      <c r="F35" s="59"/>
      <c r="G35" s="59"/>
      <c r="H35" s="59"/>
      <c r="I35" s="1"/>
      <c r="J35" s="1"/>
    </row>
    <row r="36" spans="1:10" x14ac:dyDescent="0.25">
      <c r="A36" s="1"/>
      <c r="B36" s="1"/>
      <c r="C36" s="77" t="s">
        <v>53</v>
      </c>
      <c r="D36" s="77"/>
      <c r="E36" s="22">
        <v>40</v>
      </c>
      <c r="F36" s="29" t="s">
        <v>40</v>
      </c>
      <c r="G36" s="43">
        <f>Question!B3</f>
        <v>5</v>
      </c>
      <c r="H36" s="6">
        <f>E36*G36</f>
        <v>200</v>
      </c>
      <c r="I36" s="1"/>
      <c r="J36" s="1"/>
    </row>
    <row r="37" spans="1:10" x14ac:dyDescent="0.25">
      <c r="A37" s="1"/>
      <c r="B37" s="1"/>
      <c r="C37" s="78" t="s">
        <v>54</v>
      </c>
      <c r="D37" s="78"/>
      <c r="E37" s="22">
        <v>120</v>
      </c>
      <c r="F37" s="29" t="s">
        <v>40</v>
      </c>
      <c r="G37" s="43">
        <f>Question!B3</f>
        <v>5</v>
      </c>
      <c r="H37" s="6">
        <f t="shared" ref="H37:H39" si="0">E37*G37</f>
        <v>600</v>
      </c>
      <c r="I37" s="1"/>
      <c r="J37" s="1"/>
    </row>
    <row r="38" spans="1:10" x14ac:dyDescent="0.25">
      <c r="A38" s="1"/>
      <c r="B38" s="1"/>
      <c r="C38" s="78" t="s">
        <v>55</v>
      </c>
      <c r="D38" s="78"/>
      <c r="E38" s="22">
        <v>1000</v>
      </c>
      <c r="F38" s="29" t="s">
        <v>40</v>
      </c>
      <c r="G38" s="43">
        <f>Question!B3</f>
        <v>5</v>
      </c>
      <c r="H38" s="6">
        <f t="shared" si="0"/>
        <v>5000</v>
      </c>
      <c r="I38" s="1"/>
      <c r="J38" s="1"/>
    </row>
    <row r="39" spans="1:10" x14ac:dyDescent="0.25">
      <c r="A39" s="1"/>
      <c r="B39" s="1"/>
      <c r="C39" s="79" t="s">
        <v>56</v>
      </c>
      <c r="D39" s="79"/>
      <c r="E39" s="22">
        <v>2000</v>
      </c>
      <c r="F39" s="29" t="s">
        <v>40</v>
      </c>
      <c r="G39" s="43">
        <f>Question!B3</f>
        <v>5</v>
      </c>
      <c r="H39" s="61">
        <f t="shared" si="0"/>
        <v>10000</v>
      </c>
      <c r="I39" s="6">
        <f>SUM(H36:H39)</f>
        <v>15800</v>
      </c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59" t="s">
        <v>57</v>
      </c>
      <c r="B41" s="59"/>
      <c r="C41" s="59"/>
      <c r="D41" s="59"/>
      <c r="E41" s="62">
        <f>Question!B35</f>
        <v>1768</v>
      </c>
      <c r="F41" s="46" t="s">
        <v>40</v>
      </c>
      <c r="G41" s="59">
        <v>4</v>
      </c>
      <c r="H41" s="62">
        <f>E41*G41</f>
        <v>7072</v>
      </c>
      <c r="I41" s="1"/>
      <c r="J41" s="1"/>
    </row>
    <row r="42" spans="1:10" x14ac:dyDescent="0.25">
      <c r="A42" s="1" t="s">
        <v>58</v>
      </c>
      <c r="B42" s="1"/>
      <c r="C42" s="1"/>
      <c r="D42" s="1"/>
      <c r="E42" s="6">
        <f>Question!B36</f>
        <v>300</v>
      </c>
      <c r="F42" s="29" t="s">
        <v>40</v>
      </c>
      <c r="G42" s="1">
        <v>12</v>
      </c>
      <c r="H42" s="61">
        <f>E42*G42</f>
        <v>3600</v>
      </c>
      <c r="I42" s="6">
        <f>SUM(H41:H42)</f>
        <v>10672</v>
      </c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thickBot="1" x14ac:dyDescent="0.3">
      <c r="A44" s="1" t="s">
        <v>59</v>
      </c>
      <c r="B44" s="1"/>
      <c r="C44" s="1"/>
      <c r="D44" s="1"/>
      <c r="E44" s="1"/>
      <c r="F44" s="1"/>
      <c r="G44" s="1"/>
      <c r="H44" s="1"/>
      <c r="I44" s="63">
        <f>SUM(I5:I42)</f>
        <v>184320</v>
      </c>
      <c r="J44" s="1"/>
    </row>
    <row r="45" spans="1:10" ht="15.75" thickTop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26" t="s">
        <v>60</v>
      </c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 t="s">
        <v>61</v>
      </c>
      <c r="B49" s="1">
        <f>Question!B10</f>
        <v>8</v>
      </c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 t="s">
        <v>62</v>
      </c>
      <c r="B50" s="1">
        <v>6</v>
      </c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 t="s">
        <v>63</v>
      </c>
      <c r="B51" s="24">
        <f>Question!B12</f>
        <v>48</v>
      </c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 t="s">
        <v>64</v>
      </c>
      <c r="B52" s="40">
        <f>Question!B3</f>
        <v>5</v>
      </c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 t="s">
        <v>65</v>
      </c>
      <c r="B53" s="65">
        <f>B49*B50*B51*B52</f>
        <v>11520</v>
      </c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 t="s">
        <v>66</v>
      </c>
      <c r="B55" s="6">
        <f>I44</f>
        <v>184320</v>
      </c>
      <c r="C55" s="31" t="s">
        <v>39</v>
      </c>
      <c r="D55" s="66">
        <f>B53</f>
        <v>11520</v>
      </c>
      <c r="E55" s="67">
        <f>B55/D55</f>
        <v>16</v>
      </c>
      <c r="F55" s="1" t="s">
        <v>0</v>
      </c>
      <c r="G55" s="1"/>
      <c r="H55" s="1"/>
      <c r="I55" s="1"/>
      <c r="J55" s="1"/>
    </row>
    <row r="58" spans="1:10" x14ac:dyDescent="0.25">
      <c r="A58" s="26" t="s">
        <v>67</v>
      </c>
    </row>
    <row r="59" spans="1:10" x14ac:dyDescent="0.25">
      <c r="A59" s="1" t="s">
        <v>68</v>
      </c>
      <c r="B59" s="67"/>
      <c r="C59" s="67">
        <f>E55</f>
        <v>16</v>
      </c>
    </row>
    <row r="60" spans="1:10" x14ac:dyDescent="0.25">
      <c r="A60" s="1" t="s">
        <v>69</v>
      </c>
      <c r="B60" s="68">
        <f>Question!B38</f>
        <v>0.2</v>
      </c>
      <c r="C60" s="67">
        <f>C61-C59</f>
        <v>4</v>
      </c>
    </row>
    <row r="61" spans="1:10" ht="15.75" thickBot="1" x14ac:dyDescent="0.3">
      <c r="A61" s="67" t="s">
        <v>70</v>
      </c>
      <c r="B61" s="67"/>
      <c r="C61" s="69">
        <f>C59/80%</f>
        <v>20</v>
      </c>
    </row>
    <row r="62" spans="1:10" ht="15.75" thickTop="1" x14ac:dyDescent="0.25"/>
  </sheetData>
  <mergeCells count="10">
    <mergeCell ref="C36:D36"/>
    <mergeCell ref="C37:D37"/>
    <mergeCell ref="C38:D38"/>
    <mergeCell ref="C39:D39"/>
    <mergeCell ref="C12:D12"/>
    <mergeCell ref="F17:G17"/>
    <mergeCell ref="F21:G21"/>
    <mergeCell ref="F24:G24"/>
    <mergeCell ref="F29:G29"/>
    <mergeCell ref="F14:G14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2021-11-17T14:41:37Z</dcterms:created>
  <dcterms:modified xsi:type="dcterms:W3CDTF">2022-12-04T16:54:55Z</dcterms:modified>
</cp:coreProperties>
</file>