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6" documentId="8_{92221415-61CE-4FE2-85D0-D9B613BC9928}" xr6:coauthVersionLast="47" xr6:coauthVersionMax="47" xr10:uidLastSave="{2D8011E9-DCF8-477E-8BA3-65627E4F57E1}"/>
  <bookViews>
    <workbookView xWindow="42180" yWindow="-75" windowWidth="24240" windowHeight="13140" activeTab="1" xr2:uid="{D759281C-0C79-4FCC-8A83-2E67FBAA4241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2" l="1"/>
  <c r="C39" i="2"/>
  <c r="B35" i="2"/>
  <c r="E36" i="2"/>
  <c r="B34" i="2" s="1"/>
  <c r="E35" i="2"/>
  <c r="E34" i="2"/>
  <c r="B33" i="2"/>
  <c r="E32" i="2"/>
  <c r="B32" i="2"/>
  <c r="B22" i="2"/>
  <c r="B24" i="2" s="1"/>
  <c r="E22" i="2"/>
  <c r="E21" i="2"/>
  <c r="E23" i="2" s="1"/>
  <c r="B21" i="2"/>
  <c r="B23" i="2" s="1"/>
  <c r="E20" i="2"/>
  <c r="E24" i="2" s="1"/>
  <c r="B20" i="2"/>
  <c r="E19" i="2"/>
  <c r="B19" i="2"/>
  <c r="C14" i="2"/>
  <c r="B14" i="2"/>
  <c r="D8" i="2"/>
  <c r="C9" i="2" s="1"/>
  <c r="C8" i="2"/>
  <c r="B8" i="2"/>
  <c r="C4" i="2"/>
  <c r="C3" i="2"/>
  <c r="E33" i="2" l="1"/>
  <c r="C10" i="2"/>
  <c r="C13" i="2" s="1"/>
  <c r="C15" i="2" s="1"/>
  <c r="E26" i="2" s="1"/>
  <c r="B10" i="2"/>
  <c r="B13" i="2" s="1"/>
  <c r="B15" i="2" s="1"/>
  <c r="E25" i="2" s="1"/>
  <c r="B9" i="2"/>
  <c r="D4" i="2"/>
  <c r="B25" i="2" s="1"/>
</calcChain>
</file>

<file path=xl/sharedStrings.xml><?xml version="1.0" encoding="utf-8"?>
<sst xmlns="http://schemas.openxmlformats.org/spreadsheetml/2006/main" count="64" uniqueCount="58">
  <si>
    <t>Quick-Fry Enterprises</t>
  </si>
  <si>
    <t>Manufacture</t>
  </si>
  <si>
    <t>Assembly</t>
  </si>
  <si>
    <t>Service</t>
  </si>
  <si>
    <t>Total</t>
  </si>
  <si>
    <t>Fixed Overheads</t>
  </si>
  <si>
    <t>Labour Hours</t>
  </si>
  <si>
    <t>Machine Hours</t>
  </si>
  <si>
    <t>Number of Machines</t>
  </si>
  <si>
    <t>Labour cost:</t>
  </si>
  <si>
    <t>Fixed overhead cost: as appropriate</t>
  </si>
  <si>
    <t xml:space="preserve">The following are the unit costs of a barbecue set which has a selling price of </t>
  </si>
  <si>
    <t xml:space="preserve">Material cost: </t>
  </si>
  <si>
    <t xml:space="preserve">Special component: </t>
  </si>
  <si>
    <t>machine hours at</t>
  </si>
  <si>
    <t>hour at</t>
  </si>
  <si>
    <t>per hour</t>
  </si>
  <si>
    <t>of total labour cost</t>
  </si>
  <si>
    <t xml:space="preserve">Direct variable cost: </t>
  </si>
  <si>
    <t xml:space="preserve">Assembly </t>
  </si>
  <si>
    <t xml:space="preserve">Manufacture </t>
  </si>
  <si>
    <t xml:space="preserve">Estimates for Year 3 show fixed overheads of </t>
  </si>
  <si>
    <t>These are currently recovered on a factory-wide basis of prime costs of</t>
  </si>
  <si>
    <t>Overheads</t>
  </si>
  <si>
    <t>Prime Cost</t>
  </si>
  <si>
    <t>Factory Overheads</t>
  </si>
  <si>
    <t>Share of Service</t>
  </si>
  <si>
    <t>Total Department Overheads</t>
  </si>
  <si>
    <t>Department Recovery Rates</t>
  </si>
  <si>
    <t>Total Cost of Barbecue</t>
  </si>
  <si>
    <t>Factory Rate</t>
  </si>
  <si>
    <t>Dept Rates</t>
  </si>
  <si>
    <t>Material</t>
  </si>
  <si>
    <t>Special Component</t>
  </si>
  <si>
    <t>Man 2 x £3.05</t>
  </si>
  <si>
    <t>Ass 1 x £2.60</t>
  </si>
  <si>
    <t>Total Cost</t>
  </si>
  <si>
    <t>To Make Component</t>
  </si>
  <si>
    <t>Barbecue</t>
  </si>
  <si>
    <t>Materials</t>
  </si>
  <si>
    <t>Selling Price</t>
  </si>
  <si>
    <t>Labour – 1 Machine Hour</t>
  </si>
  <si>
    <t>Variable Cost</t>
  </si>
  <si>
    <t>Opportunity Cost – loss of 1 Machine Hour</t>
  </si>
  <si>
    <t>Contribution</t>
  </si>
  <si>
    <t>Total Cost to make</t>
  </si>
  <si>
    <t>Machine Hours = (limiting factor)</t>
  </si>
  <si>
    <t>Contribution per hour</t>
  </si>
  <si>
    <t>Factory-wide Recovery Rate</t>
  </si>
  <si>
    <t>Labour Manufacture   (2 x £7)</t>
  </si>
  <si>
    <t>Labour Assembly 
(1 x £6)</t>
  </si>
  <si>
    <t>Variable Cost 
(20% of labour)</t>
  </si>
  <si>
    <t>Fixed Overheads 
(25% of Prime Cost)</t>
  </si>
  <si>
    <t>At present, the component used in the barbecue is purchased. For Quick-Fry enterprises to make this component, it would cost £30 in materials</t>
  </si>
  <si>
    <t>and take 1 machine hour.</t>
  </si>
  <si>
    <t>Working</t>
  </si>
  <si>
    <t>Instead of making it for</t>
  </si>
  <si>
    <t xml:space="preserve">Continue to buy the component for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</si>
</sst>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£&quot;#,##0;[Red]\-&quot;£&quot;#,##0"/>
    <numFmt numFmtId="8" formatCode="&quot;£&quot;#,##0.00;[Red]\-&quot;£&quot;#,##0.00"/>
    <numFmt numFmtId="164" formatCode="&quot;£&quot;#,##0.00"/>
    <numFmt numFmtId="165" formatCode="&quot;£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65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6" fontId="3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3"/>
    </xf>
    <xf numFmtId="6" fontId="3" fillId="0" borderId="0" xfId="0" applyNumberFormat="1" applyFont="1"/>
    <xf numFmtId="9" fontId="3" fillId="0" borderId="0" xfId="0" applyNumberFormat="1" applyFont="1"/>
    <xf numFmtId="0" fontId="2" fillId="0" borderId="0" xfId="0" applyFont="1" applyAlignment="1">
      <alignment horizontal="left" vertical="center" indent="15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 indent="15"/>
    </xf>
    <xf numFmtId="0" fontId="3" fillId="0" borderId="1" xfId="0" applyFont="1" applyBorder="1" applyAlignment="1">
      <alignment vertical="center" wrapText="1"/>
    </xf>
    <xf numFmtId="6" fontId="7" fillId="0" borderId="0" xfId="0" applyNumberFormat="1" applyFont="1" applyAlignment="1">
      <alignment horizontal="right" vertical="center" wrapText="1"/>
    </xf>
    <xf numFmtId="0" fontId="0" fillId="0" borderId="0" xfId="0" applyFont="1"/>
    <xf numFmtId="6" fontId="3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top" wrapText="1" indent="15"/>
    </xf>
    <xf numFmtId="8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top" wrapText="1"/>
    </xf>
    <xf numFmtId="165" fontId="3" fillId="0" borderId="0" xfId="0" applyNumberFormat="1" applyFont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9" fontId="3" fillId="0" borderId="0" xfId="1" applyFont="1" applyAlignment="1">
      <alignment horizontal="right" vertical="center" wrapText="1"/>
    </xf>
    <xf numFmtId="6" fontId="3" fillId="0" borderId="1" xfId="0" applyNumberFormat="1" applyFont="1" applyBorder="1" applyAlignment="1">
      <alignment horizontal="right" vertical="center" wrapText="1"/>
    </xf>
    <xf numFmtId="6" fontId="3" fillId="0" borderId="2" xfId="0" applyNumberFormat="1" applyFont="1" applyBorder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8" fontId="3" fillId="0" borderId="1" xfId="0" applyNumberFormat="1" applyFont="1" applyBorder="1" applyAlignment="1">
      <alignment horizontal="right" vertical="center" wrapText="1"/>
    </xf>
    <xf numFmtId="0" fontId="0" fillId="0" borderId="0" xfId="0" applyFont="1" applyBorder="1"/>
    <xf numFmtId="8" fontId="3" fillId="0" borderId="0" xfId="0" applyNumberFormat="1" applyFont="1" applyBorder="1" applyAlignment="1">
      <alignment horizontal="right" vertical="center" wrapText="1"/>
    </xf>
    <xf numFmtId="8" fontId="3" fillId="0" borderId="2" xfId="0" applyNumberFormat="1" applyFont="1" applyBorder="1" applyAlignment="1">
      <alignment horizontal="right" vertical="center" wrapText="1"/>
    </xf>
    <xf numFmtId="6" fontId="7" fillId="0" borderId="0" xfId="0" applyNumberFormat="1" applyFont="1" applyBorder="1" applyAlignment="1">
      <alignment horizontal="right" vertical="center" wrapText="1"/>
    </xf>
    <xf numFmtId="0" fontId="0" fillId="0" borderId="0" xfId="0" applyAlignment="1"/>
    <xf numFmtId="0" fontId="3" fillId="0" borderId="0" xfId="0" applyFont="1" applyAlignment="1"/>
    <xf numFmtId="6" fontId="3" fillId="0" borderId="0" xfId="0" applyNumberFormat="1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10</xdr:row>
      <xdr:rowOff>76200</xdr:rowOff>
    </xdr:from>
    <xdr:to>
      <xdr:col>7</xdr:col>
      <xdr:colOff>41275</xdr:colOff>
      <xdr:row>12</xdr:row>
      <xdr:rowOff>0</xdr:rowOff>
    </xdr:to>
    <xdr:sp macro="" textlink="">
      <xdr:nvSpPr>
        <xdr:cNvPr id="2" name="Text Box 137">
          <a:extLst>
            <a:ext uri="{FF2B5EF4-FFF2-40B4-BE49-F238E27FC236}">
              <a16:creationId xmlns:a16="http://schemas.microsoft.com/office/drawing/2014/main" id="{A8425E90-635F-4B76-B5E1-CE5F9877CE52}"/>
            </a:ext>
          </a:extLst>
        </xdr:cNvPr>
        <xdr:cNvSpPr txBox="1">
          <a:spLocks noChangeArrowheads="1"/>
        </xdr:cNvSpPr>
      </xdr:nvSpPr>
      <xdr:spPr bwMode="auto">
        <a:xfrm>
          <a:off x="4838700" y="2658745"/>
          <a:ext cx="450850" cy="360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11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142875</xdr:colOff>
      <xdr:row>5</xdr:row>
      <xdr:rowOff>9525</xdr:rowOff>
    </xdr:from>
    <xdr:to>
      <xdr:col>6</xdr:col>
      <xdr:colOff>593725</xdr:colOff>
      <xdr:row>6</xdr:row>
      <xdr:rowOff>0</xdr:rowOff>
    </xdr:to>
    <xdr:sp macro="" textlink="">
      <xdr:nvSpPr>
        <xdr:cNvPr id="6" name="Text Box 142">
          <a:extLst>
            <a:ext uri="{FF2B5EF4-FFF2-40B4-BE49-F238E27FC236}">
              <a16:creationId xmlns:a16="http://schemas.microsoft.com/office/drawing/2014/main" id="{1FAC4E44-151A-4F62-BB80-C03A694FFB7C}"/>
            </a:ext>
          </a:extLst>
        </xdr:cNvPr>
        <xdr:cNvSpPr txBox="1">
          <a:spLocks noChangeArrowheads="1"/>
        </xdr:cNvSpPr>
      </xdr:nvSpPr>
      <xdr:spPr bwMode="auto">
        <a:xfrm>
          <a:off x="4717415" y="1882140"/>
          <a:ext cx="450850" cy="332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11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33</xdr:row>
      <xdr:rowOff>4019550</xdr:rowOff>
    </xdr:from>
    <xdr:to>
      <xdr:col>0</xdr:col>
      <xdr:colOff>450850</xdr:colOff>
      <xdr:row>33</xdr:row>
      <xdr:rowOff>4271010</xdr:rowOff>
    </xdr:to>
    <xdr:sp macro="" textlink="">
      <xdr:nvSpPr>
        <xdr:cNvPr id="15" name="Text Box 117">
          <a:extLst>
            <a:ext uri="{FF2B5EF4-FFF2-40B4-BE49-F238E27FC236}">
              <a16:creationId xmlns:a16="http://schemas.microsoft.com/office/drawing/2014/main" id="{D6356911-B7E6-498F-8837-CC4DE3C957C9}"/>
            </a:ext>
          </a:extLst>
        </xdr:cNvPr>
        <xdr:cNvSpPr txBox="1">
          <a:spLocks noChangeArrowheads="1"/>
        </xdr:cNvSpPr>
      </xdr:nvSpPr>
      <xdr:spPr bwMode="auto">
        <a:xfrm>
          <a:off x="-2773680" y="15707995"/>
          <a:ext cx="450850" cy="2514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533400</xdr:colOff>
      <xdr:row>30</xdr:row>
      <xdr:rowOff>2371725</xdr:rowOff>
    </xdr:from>
    <xdr:to>
      <xdr:col>10</xdr:col>
      <xdr:colOff>374650</xdr:colOff>
      <xdr:row>31</xdr:row>
      <xdr:rowOff>194310</xdr:rowOff>
    </xdr:to>
    <xdr:sp macro="" textlink="">
      <xdr:nvSpPr>
        <xdr:cNvPr id="19" name="Text Box 113">
          <a:extLst>
            <a:ext uri="{FF2B5EF4-FFF2-40B4-BE49-F238E27FC236}">
              <a16:creationId xmlns:a16="http://schemas.microsoft.com/office/drawing/2014/main" id="{4C605CA9-2A6A-4E98-A908-BD22E7E6C6D4}"/>
            </a:ext>
          </a:extLst>
        </xdr:cNvPr>
        <xdr:cNvSpPr txBox="1">
          <a:spLocks noChangeArrowheads="1"/>
        </xdr:cNvSpPr>
      </xdr:nvSpPr>
      <xdr:spPr bwMode="auto">
        <a:xfrm>
          <a:off x="6389370" y="5949950"/>
          <a:ext cx="450850" cy="2514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11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533400</xdr:colOff>
      <xdr:row>31</xdr:row>
      <xdr:rowOff>285750</xdr:rowOff>
    </xdr:from>
    <xdr:to>
      <xdr:col>10</xdr:col>
      <xdr:colOff>374650</xdr:colOff>
      <xdr:row>32</xdr:row>
      <xdr:rowOff>213360</xdr:rowOff>
    </xdr:to>
    <xdr:sp macro="" textlink="">
      <xdr:nvSpPr>
        <xdr:cNvPr id="20" name="Text Box 112">
          <a:extLst>
            <a:ext uri="{FF2B5EF4-FFF2-40B4-BE49-F238E27FC236}">
              <a16:creationId xmlns:a16="http://schemas.microsoft.com/office/drawing/2014/main" id="{AF9C6235-2B20-47AA-8CCB-BEF419740B39}"/>
            </a:ext>
          </a:extLst>
        </xdr:cNvPr>
        <xdr:cNvSpPr txBox="1">
          <a:spLocks noChangeArrowheads="1"/>
        </xdr:cNvSpPr>
      </xdr:nvSpPr>
      <xdr:spPr bwMode="auto">
        <a:xfrm>
          <a:off x="6389370" y="6120130"/>
          <a:ext cx="450850" cy="2514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11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533400</xdr:colOff>
      <xdr:row>32</xdr:row>
      <xdr:rowOff>3028950</xdr:rowOff>
    </xdr:from>
    <xdr:to>
      <xdr:col>10</xdr:col>
      <xdr:colOff>374650</xdr:colOff>
      <xdr:row>33</xdr:row>
      <xdr:rowOff>203835</xdr:rowOff>
    </xdr:to>
    <xdr:sp macro="" textlink="">
      <xdr:nvSpPr>
        <xdr:cNvPr id="21" name="Text Box 111">
          <a:extLst>
            <a:ext uri="{FF2B5EF4-FFF2-40B4-BE49-F238E27FC236}">
              <a16:creationId xmlns:a16="http://schemas.microsoft.com/office/drawing/2014/main" id="{10B00EC3-C899-4E27-B29B-FF27CD9AEDD7}"/>
            </a:ext>
          </a:extLst>
        </xdr:cNvPr>
        <xdr:cNvSpPr txBox="1">
          <a:spLocks noChangeArrowheads="1"/>
        </xdr:cNvSpPr>
      </xdr:nvSpPr>
      <xdr:spPr bwMode="auto">
        <a:xfrm>
          <a:off x="6393815" y="6247765"/>
          <a:ext cx="450850" cy="2514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11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542925</xdr:colOff>
      <xdr:row>33</xdr:row>
      <xdr:rowOff>5143500</xdr:rowOff>
    </xdr:from>
    <xdr:to>
      <xdr:col>10</xdr:col>
      <xdr:colOff>384175</xdr:colOff>
      <xdr:row>34</xdr:row>
      <xdr:rowOff>191770</xdr:rowOff>
    </xdr:to>
    <xdr:sp macro="" textlink="">
      <xdr:nvSpPr>
        <xdr:cNvPr id="22" name="Text Box 106">
          <a:extLst>
            <a:ext uri="{FF2B5EF4-FFF2-40B4-BE49-F238E27FC236}">
              <a16:creationId xmlns:a16="http://schemas.microsoft.com/office/drawing/2014/main" id="{CC6812B1-E7C5-4899-89CD-C202AB0E9DCD}"/>
            </a:ext>
          </a:extLst>
        </xdr:cNvPr>
        <xdr:cNvSpPr txBox="1">
          <a:spLocks noChangeArrowheads="1"/>
        </xdr:cNvSpPr>
      </xdr:nvSpPr>
      <xdr:spPr bwMode="auto">
        <a:xfrm>
          <a:off x="6398895" y="6532245"/>
          <a:ext cx="450850" cy="248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11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542925</xdr:colOff>
      <xdr:row>34</xdr:row>
      <xdr:rowOff>257175</xdr:rowOff>
    </xdr:from>
    <xdr:to>
      <xdr:col>10</xdr:col>
      <xdr:colOff>384175</xdr:colOff>
      <xdr:row>34</xdr:row>
      <xdr:rowOff>508635</xdr:rowOff>
    </xdr:to>
    <xdr:sp macro="" textlink="">
      <xdr:nvSpPr>
        <xdr:cNvPr id="23" name="Text Box 107">
          <a:extLst>
            <a:ext uri="{FF2B5EF4-FFF2-40B4-BE49-F238E27FC236}">
              <a16:creationId xmlns:a16="http://schemas.microsoft.com/office/drawing/2014/main" id="{FF26355B-8D65-461F-B871-32E69E789E8D}"/>
            </a:ext>
          </a:extLst>
        </xdr:cNvPr>
        <xdr:cNvSpPr txBox="1">
          <a:spLocks noChangeArrowheads="1"/>
        </xdr:cNvSpPr>
      </xdr:nvSpPr>
      <xdr:spPr bwMode="auto">
        <a:xfrm>
          <a:off x="6398895" y="6850380"/>
          <a:ext cx="450850" cy="2514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11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72A0F-598D-4C06-AB0A-82A1B812E6D2}">
  <dimension ref="A1:F23"/>
  <sheetViews>
    <sheetView workbookViewId="0"/>
  </sheetViews>
  <sheetFormatPr defaultRowHeight="14.5" x14ac:dyDescent="0.35"/>
  <cols>
    <col min="1" max="1" width="20.81640625" customWidth="1"/>
    <col min="2" max="2" width="16.7265625" customWidth="1"/>
    <col min="3" max="3" width="19" customWidth="1"/>
    <col min="4" max="4" width="14.81640625" customWidth="1"/>
    <col min="5" max="5" width="17.54296875" customWidth="1"/>
    <col min="6" max="6" width="18.453125" customWidth="1"/>
  </cols>
  <sheetData>
    <row r="1" spans="1:6" s="1" customFormat="1" ht="18" x14ac:dyDescent="0.4">
      <c r="A1" s="45" t="s">
        <v>0</v>
      </c>
    </row>
    <row r="3" spans="1:6" ht="15" customHeight="1" x14ac:dyDescent="0.35">
      <c r="A3" s="46" t="s">
        <v>21</v>
      </c>
      <c r="B3" s="46"/>
      <c r="C3" s="46"/>
      <c r="D3" s="46"/>
      <c r="E3" s="5">
        <v>400000</v>
      </c>
    </row>
    <row r="4" spans="1:6" ht="15" customHeight="1" x14ac:dyDescent="0.35">
      <c r="A4" s="46" t="s">
        <v>22</v>
      </c>
      <c r="B4" s="46"/>
      <c r="C4" s="46"/>
      <c r="D4" s="46"/>
      <c r="E4" s="5">
        <v>1600000</v>
      </c>
    </row>
    <row r="5" spans="1:6" x14ac:dyDescent="0.35">
      <c r="F5" s="6"/>
    </row>
    <row r="6" spans="1:6" x14ac:dyDescent="0.35">
      <c r="A6" s="7"/>
      <c r="B6" s="8" t="s">
        <v>1</v>
      </c>
      <c r="C6" s="8" t="s">
        <v>2</v>
      </c>
      <c r="D6" s="8" t="s">
        <v>3</v>
      </c>
      <c r="E6" s="8" t="s">
        <v>4</v>
      </c>
    </row>
    <row r="7" spans="1:6" x14ac:dyDescent="0.35">
      <c r="A7" s="7" t="s">
        <v>5</v>
      </c>
      <c r="B7" s="9">
        <v>180000</v>
      </c>
      <c r="C7" s="9">
        <v>140000</v>
      </c>
      <c r="D7" s="9">
        <v>80000</v>
      </c>
      <c r="E7" s="9">
        <v>400000</v>
      </c>
    </row>
    <row r="8" spans="1:6" x14ac:dyDescent="0.35">
      <c r="A8" s="7" t="s">
        <v>6</v>
      </c>
      <c r="B8" s="10">
        <v>40000</v>
      </c>
      <c r="C8" s="10">
        <v>60000</v>
      </c>
      <c r="D8" s="10">
        <v>5000</v>
      </c>
      <c r="E8" s="10">
        <v>105000</v>
      </c>
    </row>
    <row r="9" spans="1:6" x14ac:dyDescent="0.35">
      <c r="A9" s="7" t="s">
        <v>7</v>
      </c>
      <c r="B9" s="10">
        <v>80000</v>
      </c>
      <c r="C9" s="10">
        <v>20000</v>
      </c>
      <c r="D9" s="10">
        <v>1000</v>
      </c>
      <c r="E9" s="10">
        <v>101000</v>
      </c>
    </row>
    <row r="10" spans="1:6" ht="18.75" customHeight="1" x14ac:dyDescent="0.35">
      <c r="A10" s="7" t="s">
        <v>8</v>
      </c>
      <c r="B10" s="11">
        <v>80</v>
      </c>
      <c r="C10" s="11">
        <v>20</v>
      </c>
      <c r="D10" s="11">
        <v>5</v>
      </c>
      <c r="E10" s="11">
        <v>105</v>
      </c>
    </row>
    <row r="11" spans="1:6" x14ac:dyDescent="0.35">
      <c r="B11" s="1"/>
      <c r="C11" s="1"/>
      <c r="D11" s="1"/>
      <c r="E11" s="1"/>
    </row>
    <row r="12" spans="1:6" x14ac:dyDescent="0.35">
      <c r="A12" s="2" t="s">
        <v>11</v>
      </c>
      <c r="B12" s="1"/>
      <c r="C12" s="1"/>
      <c r="D12" s="1"/>
      <c r="E12" s="13">
        <v>120</v>
      </c>
    </row>
    <row r="13" spans="1:6" x14ac:dyDescent="0.35">
      <c r="A13" s="2"/>
      <c r="B13" s="1"/>
      <c r="C13" s="1"/>
      <c r="D13" s="1"/>
      <c r="E13" s="1"/>
    </row>
    <row r="14" spans="1:6" x14ac:dyDescent="0.35">
      <c r="A14" s="2" t="s">
        <v>12</v>
      </c>
      <c r="B14" s="13">
        <v>12</v>
      </c>
      <c r="C14" s="1"/>
      <c r="D14" s="1"/>
      <c r="E14" s="1"/>
    </row>
    <row r="15" spans="1:6" x14ac:dyDescent="0.35">
      <c r="A15" s="2" t="s">
        <v>13</v>
      </c>
      <c r="B15" s="13">
        <v>40</v>
      </c>
      <c r="C15" s="1"/>
      <c r="D15" s="1"/>
      <c r="E15" s="1"/>
    </row>
    <row r="16" spans="1:6" x14ac:dyDescent="0.35">
      <c r="A16" s="2" t="s">
        <v>9</v>
      </c>
      <c r="B16" s="1"/>
      <c r="C16" s="1"/>
      <c r="D16" s="1"/>
      <c r="E16" s="1"/>
    </row>
    <row r="17" spans="1:5" x14ac:dyDescent="0.35">
      <c r="A17" s="12" t="s">
        <v>20</v>
      </c>
      <c r="B17" s="1">
        <v>2</v>
      </c>
      <c r="C17" s="1" t="s">
        <v>14</v>
      </c>
      <c r="D17" s="13">
        <v>7</v>
      </c>
      <c r="E17" s="1" t="s">
        <v>16</v>
      </c>
    </row>
    <row r="18" spans="1:5" x14ac:dyDescent="0.35">
      <c r="A18" s="12" t="s">
        <v>19</v>
      </c>
      <c r="B18" s="1">
        <v>1</v>
      </c>
      <c r="C18" s="1" t="s">
        <v>15</v>
      </c>
      <c r="D18" s="13">
        <v>6</v>
      </c>
      <c r="E18" s="1" t="s">
        <v>16</v>
      </c>
    </row>
    <row r="19" spans="1:5" x14ac:dyDescent="0.35">
      <c r="A19" s="2" t="s">
        <v>18</v>
      </c>
      <c r="B19" s="14">
        <v>0.2</v>
      </c>
      <c r="C19" s="1" t="s">
        <v>17</v>
      </c>
      <c r="D19" s="1"/>
      <c r="E19" s="1"/>
    </row>
    <row r="20" spans="1:5" x14ac:dyDescent="0.35">
      <c r="A20" s="2" t="s">
        <v>10</v>
      </c>
      <c r="B20" s="1"/>
      <c r="C20" s="1"/>
      <c r="D20" s="1"/>
      <c r="E20" s="1"/>
    </row>
    <row r="21" spans="1:5" x14ac:dyDescent="0.35">
      <c r="B21" s="1"/>
      <c r="C21" s="1"/>
      <c r="D21" s="1"/>
      <c r="E21" s="1"/>
    </row>
    <row r="22" spans="1:5" ht="50.25" customHeight="1" x14ac:dyDescent="0.35">
      <c r="A22" s="46" t="s">
        <v>53</v>
      </c>
      <c r="B22" s="46"/>
      <c r="C22" s="46"/>
      <c r="D22" s="42">
        <v>30</v>
      </c>
      <c r="E22" s="13"/>
    </row>
    <row r="23" spans="1:5" x14ac:dyDescent="0.35">
      <c r="A23" s="41" t="s">
        <v>54</v>
      </c>
      <c r="B23" s="40"/>
      <c r="C23" s="40"/>
      <c r="D23" s="41">
        <v>1</v>
      </c>
    </row>
  </sheetData>
  <mergeCells count="3">
    <mergeCell ref="A4:D4"/>
    <mergeCell ref="A3:D3"/>
    <mergeCell ref="A22:C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82F13-E72D-4AA6-B625-FB65E0C7D8B8}">
  <dimension ref="A1:G39"/>
  <sheetViews>
    <sheetView tabSelected="1" topLeftCell="A24" workbookViewId="0">
      <selection activeCell="C47" sqref="C47"/>
    </sheetView>
  </sheetViews>
  <sheetFormatPr defaultColWidth="9.1796875" defaultRowHeight="14" x14ac:dyDescent="0.3"/>
  <cols>
    <col min="1" max="1" width="22.26953125" style="1" customWidth="1"/>
    <col min="2" max="2" width="17.54296875" style="1" customWidth="1"/>
    <col min="3" max="3" width="19.453125" style="1" customWidth="1"/>
    <col min="4" max="4" width="16.453125" style="1" customWidth="1"/>
    <col min="5" max="5" width="12" style="1" customWidth="1"/>
    <col min="6" max="16384" width="9.1796875" style="1"/>
  </cols>
  <sheetData>
    <row r="1" spans="1:6" ht="18" x14ac:dyDescent="0.4">
      <c r="A1" s="45" t="s">
        <v>0</v>
      </c>
    </row>
    <row r="3" spans="1:6" ht="18" customHeight="1" x14ac:dyDescent="0.35">
      <c r="A3" s="47" t="s">
        <v>48</v>
      </c>
      <c r="B3" s="19" t="s">
        <v>23</v>
      </c>
      <c r="C3" s="30">
        <f>Question!E3</f>
        <v>400000</v>
      </c>
      <c r="D3" s="20"/>
      <c r="E3" s="3"/>
      <c r="F3" s="21"/>
    </row>
    <row r="4" spans="1:6" ht="14.5" x14ac:dyDescent="0.35">
      <c r="A4" s="46"/>
      <c r="B4" s="3" t="s">
        <v>24</v>
      </c>
      <c r="C4" s="29">
        <f>Question!E4</f>
        <v>1600000</v>
      </c>
      <c r="D4" s="31">
        <f>C3/C4</f>
        <v>0.25</v>
      </c>
      <c r="E4" s="3"/>
      <c r="F4" s="21"/>
    </row>
    <row r="5" spans="1:6" ht="14.5" x14ac:dyDescent="0.35">
      <c r="A5" s="15"/>
      <c r="B5" s="21"/>
      <c r="C5" s="21"/>
      <c r="D5" s="21"/>
      <c r="E5" s="21"/>
      <c r="F5" s="21"/>
    </row>
    <row r="6" spans="1:6" ht="14.5" x14ac:dyDescent="0.35">
      <c r="A6" s="21"/>
      <c r="B6" s="21"/>
      <c r="C6" s="21"/>
      <c r="D6" s="21"/>
      <c r="E6" s="21"/>
      <c r="F6" s="21"/>
    </row>
    <row r="7" spans="1:6" ht="14.5" x14ac:dyDescent="0.35">
      <c r="A7" s="23"/>
      <c r="B7" s="24" t="s">
        <v>1</v>
      </c>
      <c r="C7" s="24" t="s">
        <v>2</v>
      </c>
      <c r="D7" s="24" t="s">
        <v>3</v>
      </c>
      <c r="E7" s="21"/>
      <c r="F7" s="21"/>
    </row>
    <row r="8" spans="1:6" ht="14.5" x14ac:dyDescent="0.35">
      <c r="A8" s="3" t="s">
        <v>25</v>
      </c>
      <c r="B8" s="22">
        <f>Question!B7</f>
        <v>180000</v>
      </c>
      <c r="C8" s="22">
        <f>Question!C7</f>
        <v>140000</v>
      </c>
      <c r="D8" s="22">
        <f>Question!D7</f>
        <v>80000</v>
      </c>
      <c r="E8" s="21"/>
      <c r="F8" s="21"/>
    </row>
    <row r="9" spans="1:6" ht="19.5" customHeight="1" x14ac:dyDescent="0.35">
      <c r="A9" s="3" t="s">
        <v>26</v>
      </c>
      <c r="B9" s="32">
        <f>D8/SUM(Question!B10:C10)*Question!B10</f>
        <v>64000</v>
      </c>
      <c r="C9" s="32">
        <f>D8/SUM(Question!B10:C10)*Question!C10</f>
        <v>16000</v>
      </c>
      <c r="D9" s="22"/>
      <c r="E9" s="21"/>
      <c r="F9" s="21"/>
    </row>
    <row r="10" spans="1:6" ht="28" x14ac:dyDescent="0.35">
      <c r="A10" s="3" t="s">
        <v>27</v>
      </c>
      <c r="B10" s="33">
        <f>SUM(B8:B9)</f>
        <v>244000</v>
      </c>
      <c r="C10" s="33">
        <f>SUM(C8:C9)</f>
        <v>156000</v>
      </c>
      <c r="D10" s="25"/>
      <c r="E10" s="21"/>
      <c r="F10" s="21"/>
    </row>
    <row r="11" spans="1:6" ht="14.5" x14ac:dyDescent="0.35">
      <c r="A11" s="26"/>
      <c r="B11" s="3"/>
      <c r="C11" s="3"/>
      <c r="D11" s="3"/>
      <c r="E11" s="21"/>
      <c r="F11" s="21"/>
    </row>
    <row r="12" spans="1:6" ht="14.5" x14ac:dyDescent="0.35">
      <c r="A12" s="17"/>
      <c r="B12" s="21"/>
      <c r="C12" s="21"/>
      <c r="D12" s="21"/>
      <c r="E12" s="21"/>
      <c r="F12" s="21"/>
    </row>
    <row r="13" spans="1:6" ht="33.5" customHeight="1" x14ac:dyDescent="0.35">
      <c r="A13" s="23" t="s">
        <v>28</v>
      </c>
      <c r="B13" s="32">
        <f>B10</f>
        <v>244000</v>
      </c>
      <c r="C13" s="32">
        <f>C10</f>
        <v>156000</v>
      </c>
      <c r="D13" s="44"/>
      <c r="E13" s="21"/>
      <c r="F13" s="21"/>
    </row>
    <row r="14" spans="1:6" ht="14.5" x14ac:dyDescent="0.35">
      <c r="A14" s="3"/>
      <c r="B14" s="34">
        <f>Question!B9</f>
        <v>80000</v>
      </c>
      <c r="C14" s="34">
        <f>Question!C8</f>
        <v>60000</v>
      </c>
      <c r="D14" s="44"/>
      <c r="E14" s="21"/>
      <c r="F14" s="21"/>
    </row>
    <row r="15" spans="1:6" ht="14.5" x14ac:dyDescent="0.35">
      <c r="A15" s="3"/>
      <c r="B15" s="37">
        <f>B13/B14</f>
        <v>3.05</v>
      </c>
      <c r="C15" s="27">
        <f>C13/C14</f>
        <v>2.6</v>
      </c>
      <c r="D15" s="3"/>
      <c r="E15" s="21"/>
      <c r="F15" s="21"/>
    </row>
    <row r="16" spans="1:6" ht="14.5" x14ac:dyDescent="0.35">
      <c r="A16" s="2"/>
      <c r="B16" s="21"/>
      <c r="C16" s="21"/>
      <c r="D16" s="21"/>
      <c r="E16" s="21"/>
      <c r="F16" s="21"/>
    </row>
    <row r="17" spans="1:7" ht="14.5" x14ac:dyDescent="0.35">
      <c r="A17" s="16"/>
      <c r="B17" s="36"/>
      <c r="C17" s="21"/>
      <c r="D17" s="21"/>
      <c r="E17" s="21"/>
      <c r="F17" s="21"/>
    </row>
    <row r="18" spans="1:7" ht="28" x14ac:dyDescent="0.3">
      <c r="A18" s="23" t="s">
        <v>29</v>
      </c>
      <c r="B18" s="24" t="s">
        <v>30</v>
      </c>
      <c r="C18" s="25"/>
      <c r="D18" s="25"/>
      <c r="E18" s="24" t="s">
        <v>31</v>
      </c>
      <c r="F18" s="24"/>
    </row>
    <row r="19" spans="1:7" x14ac:dyDescent="0.3">
      <c r="A19" s="3" t="s">
        <v>32</v>
      </c>
      <c r="B19" s="27">
        <f>Question!B14</f>
        <v>12</v>
      </c>
      <c r="C19" s="25"/>
      <c r="D19" s="25"/>
      <c r="E19" s="27">
        <f>Question!B14</f>
        <v>12</v>
      </c>
      <c r="F19" s="28"/>
    </row>
    <row r="20" spans="1:7" x14ac:dyDescent="0.3">
      <c r="A20" s="3" t="s">
        <v>33</v>
      </c>
      <c r="B20" s="27">
        <f>Question!B15</f>
        <v>40</v>
      </c>
      <c r="C20" s="25"/>
      <c r="D20" s="25"/>
      <c r="E20" s="27">
        <f>Question!B15</f>
        <v>40</v>
      </c>
      <c r="F20" s="25"/>
    </row>
    <row r="21" spans="1:7" ht="28" x14ac:dyDescent="0.3">
      <c r="A21" s="3" t="s">
        <v>49</v>
      </c>
      <c r="B21" s="27">
        <f>Question!B17*Question!D17</f>
        <v>14</v>
      </c>
      <c r="C21" s="25"/>
      <c r="D21" s="25"/>
      <c r="E21" s="27">
        <f>Question!B17*Question!D17</f>
        <v>14</v>
      </c>
      <c r="F21" s="28"/>
    </row>
    <row r="22" spans="1:7" ht="28" x14ac:dyDescent="0.3">
      <c r="A22" s="3" t="s">
        <v>50</v>
      </c>
      <c r="B22" s="27">
        <f>Question!B18*Question!D18</f>
        <v>6</v>
      </c>
      <c r="C22" s="25"/>
      <c r="D22" s="25"/>
      <c r="E22" s="27">
        <f>Question!B18*Question!D18</f>
        <v>6</v>
      </c>
      <c r="F22" s="28"/>
    </row>
    <row r="23" spans="1:7" ht="28" x14ac:dyDescent="0.3">
      <c r="A23" s="3" t="s">
        <v>51</v>
      </c>
      <c r="B23" s="35">
        <f>(B21+B22)*Question!B19</f>
        <v>4</v>
      </c>
      <c r="C23" s="25"/>
      <c r="D23" s="25"/>
      <c r="E23" s="35">
        <f>(E21+E22)*Question!B19</f>
        <v>4</v>
      </c>
      <c r="F23" s="25"/>
    </row>
    <row r="24" spans="1:7" x14ac:dyDescent="0.3">
      <c r="A24" s="4" t="s">
        <v>24</v>
      </c>
      <c r="B24" s="27">
        <f>SUM(B19:B23)</f>
        <v>76</v>
      </c>
      <c r="C24" s="25"/>
      <c r="D24" s="25"/>
      <c r="E24" s="27">
        <f>SUM(E19:E23)</f>
        <v>76</v>
      </c>
      <c r="F24" s="25"/>
    </row>
    <row r="25" spans="1:7" ht="28" x14ac:dyDescent="0.3">
      <c r="A25" s="3" t="s">
        <v>52</v>
      </c>
      <c r="B25" s="27">
        <f>B24*D4</f>
        <v>19</v>
      </c>
      <c r="C25" s="24"/>
      <c r="D25" s="25" t="s">
        <v>34</v>
      </c>
      <c r="E25" s="27">
        <f>B15*Question!B17</f>
        <v>6.1</v>
      </c>
      <c r="F25" s="25"/>
    </row>
    <row r="26" spans="1:7" x14ac:dyDescent="0.3">
      <c r="A26" s="3"/>
      <c r="B26" s="25"/>
      <c r="C26" s="25"/>
      <c r="D26" s="25" t="s">
        <v>35</v>
      </c>
      <c r="E26" s="35">
        <f>C15*Question!B18</f>
        <v>2.6</v>
      </c>
      <c r="F26" s="25"/>
    </row>
    <row r="27" spans="1:7" x14ac:dyDescent="0.3">
      <c r="A27" s="3" t="s">
        <v>36</v>
      </c>
      <c r="B27" s="38">
        <v>95</v>
      </c>
      <c r="C27" s="25"/>
      <c r="D27" s="25"/>
      <c r="E27" s="38">
        <v>84.7</v>
      </c>
      <c r="F27" s="25"/>
    </row>
    <row r="28" spans="1:7" ht="14.5" x14ac:dyDescent="0.35">
      <c r="A28" s="18"/>
      <c r="B28" s="21"/>
      <c r="C28" s="21"/>
      <c r="D28" s="21"/>
      <c r="E28" s="21"/>
      <c r="F28" s="21"/>
    </row>
    <row r="29" spans="1:7" ht="14.5" x14ac:dyDescent="0.35">
      <c r="A29" s="21"/>
      <c r="B29" s="21"/>
      <c r="C29" s="21"/>
      <c r="D29" s="21"/>
      <c r="E29" s="21"/>
      <c r="F29" s="21"/>
    </row>
    <row r="30" spans="1:7" ht="14.5" x14ac:dyDescent="0.35">
      <c r="A30" s="16"/>
      <c r="B30" s="21"/>
      <c r="C30" s="21"/>
      <c r="D30" s="21"/>
      <c r="E30" s="21"/>
      <c r="F30" s="21"/>
    </row>
    <row r="31" spans="1:7" ht="14.5" x14ac:dyDescent="0.35">
      <c r="A31" s="23" t="s">
        <v>37</v>
      </c>
      <c r="B31" s="7"/>
      <c r="C31" s="7"/>
      <c r="D31" s="43" t="s">
        <v>55</v>
      </c>
      <c r="E31" s="8" t="s">
        <v>38</v>
      </c>
      <c r="F31" s="21"/>
      <c r="G31" s="21"/>
    </row>
    <row r="32" spans="1:7" ht="14.5" x14ac:dyDescent="0.35">
      <c r="A32" s="3" t="s">
        <v>39</v>
      </c>
      <c r="B32" s="9">
        <f>Question!D22</f>
        <v>30</v>
      </c>
      <c r="C32" s="9"/>
      <c r="D32" s="7" t="s">
        <v>40</v>
      </c>
      <c r="E32" s="9">
        <f>Question!E12</f>
        <v>120</v>
      </c>
      <c r="F32" s="21"/>
      <c r="G32" s="21"/>
    </row>
    <row r="33" spans="1:7" ht="28" x14ac:dyDescent="0.35">
      <c r="A33" s="3" t="s">
        <v>41</v>
      </c>
      <c r="B33" s="9">
        <f>Question!D17</f>
        <v>7</v>
      </c>
      <c r="C33" s="9"/>
      <c r="D33" s="7" t="s">
        <v>42</v>
      </c>
      <c r="E33" s="32">
        <f>B24</f>
        <v>76</v>
      </c>
      <c r="F33" s="21"/>
      <c r="G33" s="21"/>
    </row>
    <row r="34" spans="1:7" ht="40.5" customHeight="1" x14ac:dyDescent="0.35">
      <c r="A34" s="3" t="s">
        <v>43</v>
      </c>
      <c r="B34" s="9">
        <f>E36</f>
        <v>22</v>
      </c>
      <c r="C34" s="9"/>
      <c r="D34" s="7" t="s">
        <v>44</v>
      </c>
      <c r="E34" s="9">
        <f>E32-E33</f>
        <v>44</v>
      </c>
      <c r="F34" s="21"/>
      <c r="G34" s="21"/>
    </row>
    <row r="35" spans="1:7" ht="39" customHeight="1" x14ac:dyDescent="0.35">
      <c r="A35" s="3" t="s">
        <v>45</v>
      </c>
      <c r="B35" s="33">
        <f>SUM(B32:B34)</f>
        <v>59</v>
      </c>
      <c r="C35" s="39"/>
      <c r="D35" s="7" t="s">
        <v>46</v>
      </c>
      <c r="E35" s="11">
        <f>Question!B17</f>
        <v>2</v>
      </c>
      <c r="F35" s="21"/>
      <c r="G35" s="21"/>
    </row>
    <row r="36" spans="1:7" ht="28" x14ac:dyDescent="0.35">
      <c r="A36" s="3"/>
      <c r="B36" s="7"/>
      <c r="C36" s="7"/>
      <c r="D36" s="7" t="s">
        <v>47</v>
      </c>
      <c r="E36" s="9">
        <f>E34/E35</f>
        <v>22</v>
      </c>
      <c r="F36" s="21"/>
      <c r="G36" s="21"/>
    </row>
    <row r="37" spans="1:7" ht="14.5" x14ac:dyDescent="0.35">
      <c r="A37" s="17"/>
      <c r="B37" s="21"/>
      <c r="C37" s="21"/>
      <c r="D37" s="21"/>
      <c r="E37" s="21"/>
      <c r="F37" s="21"/>
    </row>
    <row r="38" spans="1:7" x14ac:dyDescent="0.3">
      <c r="A38" s="48" t="s">
        <v>57</v>
      </c>
      <c r="B38" s="48"/>
      <c r="C38" s="13">
        <f>Question!B15</f>
        <v>40</v>
      </c>
    </row>
    <row r="39" spans="1:7" x14ac:dyDescent="0.3">
      <c r="A39" s="48" t="s">
        <v>56</v>
      </c>
      <c r="B39" s="48"/>
      <c r="C39" s="13">
        <f>B35</f>
        <v>59</v>
      </c>
    </row>
  </sheetData>
  <mergeCells count="3">
    <mergeCell ref="A3:A4"/>
    <mergeCell ref="A38:B38"/>
    <mergeCell ref="A39:B39"/>
  </mergeCells>
  <pageMargins left="0.7" right="0.7" top="0.75" bottom="0.75" header="0.3" footer="0.3"/>
  <pageSetup paperSize="9" orientation="portrait" verticalDpi="300" r:id="rId1"/>
  <ignoredErrors>
    <ignoredError sqref="B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2021-11-12T14:42:18Z</dcterms:created>
  <dcterms:modified xsi:type="dcterms:W3CDTF">2022-08-29T16:44:38Z</dcterms:modified>
</cp:coreProperties>
</file>