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2" documentId="8_{26F5060C-4335-4649-9E74-70CC09DD44B4}" xr6:coauthVersionLast="47" xr6:coauthVersionMax="47" xr10:uidLastSave="{B6B1DD37-F2F1-4107-81E5-D7964E26B9B2}"/>
  <bookViews>
    <workbookView xWindow="-120" yWindow="-120" windowWidth="24240" windowHeight="13140" activeTab="1" xr2:uid="{89F79092-5C72-45DB-B7F2-A8B841621395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2" l="1"/>
  <c r="C54" i="2"/>
  <c r="C53" i="2"/>
  <c r="D49" i="2"/>
  <c r="B46" i="2"/>
  <c r="B45" i="2"/>
  <c r="B44" i="2"/>
  <c r="B43" i="2"/>
  <c r="B41" i="2"/>
  <c r="C36" i="2"/>
  <c r="C37" i="2"/>
  <c r="C35" i="2"/>
  <c r="B32" i="2"/>
  <c r="B31" i="2"/>
  <c r="D31" i="2" s="1"/>
  <c r="C22" i="2"/>
  <c r="C21" i="2"/>
  <c r="D19" i="2"/>
  <c r="D15" i="2"/>
  <c r="C13" i="2"/>
  <c r="C32" i="2" s="1"/>
  <c r="C12" i="2"/>
  <c r="C11" i="2"/>
  <c r="C10" i="2"/>
  <c r="C9" i="2"/>
  <c r="C8" i="2"/>
  <c r="D5" i="2"/>
  <c r="C38" i="2" l="1"/>
  <c r="D32" i="2"/>
  <c r="D33" i="2"/>
  <c r="D46" i="2"/>
  <c r="D47" i="2" s="1"/>
  <c r="D50" i="2" s="1"/>
  <c r="D22" i="2"/>
  <c r="D13" i="2"/>
  <c r="D14" i="2" s="1"/>
  <c r="D16" i="2" s="1"/>
  <c r="D17" i="2" s="1"/>
  <c r="B42" i="2" s="1"/>
  <c r="C46" i="2" s="1"/>
  <c r="D18" i="2" l="1"/>
  <c r="D20" i="2" s="1"/>
  <c r="D23" i="2" s="1"/>
  <c r="C55" i="2" s="1"/>
</calcChain>
</file>

<file path=xl/sharedStrings.xml><?xml version="1.0" encoding="utf-8"?>
<sst xmlns="http://schemas.openxmlformats.org/spreadsheetml/2006/main" count="81" uniqueCount="71">
  <si>
    <t>Gleneagles plc</t>
  </si>
  <si>
    <t>Gross Profit</t>
  </si>
  <si>
    <t>Expenses:</t>
  </si>
  <si>
    <t>Rates</t>
  </si>
  <si>
    <t>84 + 6</t>
  </si>
  <si>
    <t>General Expenses</t>
  </si>
  <si>
    <t>27 − 7</t>
  </si>
  <si>
    <t>Wages/Salaries</t>
  </si>
  <si>
    <t>Administration</t>
  </si>
  <si>
    <t>Distribution</t>
  </si>
  <si>
    <t>Depreciation: Vehicle</t>
  </si>
  <si>
    <t>50 x 20%</t>
  </si>
  <si>
    <t>Finance Costs</t>
  </si>
  <si>
    <t>80 x 10%</t>
  </si>
  <si>
    <t>Profit before Tax</t>
  </si>
  <si>
    <t>Taxation</t>
  </si>
  <si>
    <t>Profit for the Year</t>
  </si>
  <si>
    <t>Unappropriated Profit at 1 April</t>
  </si>
  <si>
    <t>Preference Dividends paid</t>
  </si>
  <si>
    <t>Ordinary Dividends paid</t>
  </si>
  <si>
    <t>Income Statement for the year ended 31 March Year 2</t>
  </si>
  <si>
    <t>300,000 Ordinary Shares of £1 each</t>
  </si>
  <si>
    <t>50,000 12% Preference Shares of £1 each</t>
  </si>
  <si>
    <t>Unappropriated Profit at 1 April Year 1</t>
  </si>
  <si>
    <t>10% Debentures (Year 2 — Year 6)</t>
  </si>
  <si>
    <t xml:space="preserve">Trade Payables </t>
  </si>
  <si>
    <t xml:space="preserve">Trade Receivables </t>
  </si>
  <si>
    <t>Wages and Salaries</t>
  </si>
  <si>
    <t>Property (at cost)</t>
  </si>
  <si>
    <t>Vehicles (at cost)</t>
  </si>
  <si>
    <t>Inventory at 31 March Year 2</t>
  </si>
  <si>
    <t>Provision for Depreciation on Vehicles at 1 April Year 1</t>
  </si>
  <si>
    <t>Administration Expenses</t>
  </si>
  <si>
    <t>Distribution Expenses</t>
  </si>
  <si>
    <t xml:space="preserve">Cash and Cash Equivalents </t>
  </si>
  <si>
    <t>VAT</t>
  </si>
  <si>
    <t>Preference Dividend Paid</t>
  </si>
  <si>
    <t>Ordinary Dividend Paid</t>
  </si>
  <si>
    <t>£000</t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</si>
  <si>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Rates payable at 31 March Year 2 amounted to £6,000.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</si>
  <si>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General expenses include a prepayment of £7,000 for next year.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</si>
  <si>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Debenture finance costs for the year has still to be paid.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</si>
  <si>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Deprecation on vehicles is to be provided at 20% on cost.</t>
    </r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</si>
  <si>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Provide for Corporation Tax of 25% on the year’s profits.</t>
    </r>
  </si>
  <si>
    <t>Unappropriated Profit at 31 March</t>
  </si>
  <si>
    <t>Statement of Financial Position as at 31 March Year 2</t>
  </si>
  <si>
    <t>Non-current Assets</t>
  </si>
  <si>
    <t>Property</t>
  </si>
  <si>
    <t>Vehicles</t>
  </si>
  <si>
    <t>Inventory</t>
  </si>
  <si>
    <t>Trade Receivables</t>
  </si>
  <si>
    <t>Other Receivables</t>
  </si>
  <si>
    <t>Total Assets</t>
  </si>
  <si>
    <t>Trade Payables</t>
  </si>
  <si>
    <t>Taxes Payable</t>
  </si>
  <si>
    <t>Rates Payable</t>
  </si>
  <si>
    <t>Debenture Finance Cost Payable</t>
  </si>
  <si>
    <t>Bank Overdraft</t>
  </si>
  <si>
    <t>10% Debentures</t>
  </si>
  <si>
    <t xml:space="preserve">  </t>
  </si>
  <si>
    <t>Net Assets</t>
  </si>
  <si>
    <t>Total Equity</t>
  </si>
  <si>
    <t>300,000 Ordinary Shares (£1)</t>
  </si>
  <si>
    <t>50,000 12% £1 Preference Shares</t>
  </si>
  <si>
    <t>Unappropriated Profit</t>
  </si>
  <si>
    <t>Current Assets</t>
  </si>
  <si>
    <t>Current Liabilities</t>
  </si>
  <si>
    <t>Cost</t>
  </si>
  <si>
    <t>Depn</t>
  </si>
  <si>
    <t>NBV</t>
  </si>
  <si>
    <t>Non-current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</si>
</sst>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9" fontId="2" fillId="0" borderId="0" xfId="0" applyNumberFormat="1" applyFont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49" fontId="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7D6BA-39B2-4457-A717-F66F76FF2E42}">
  <dimension ref="A1:C30"/>
  <sheetViews>
    <sheetView workbookViewId="0">
      <selection activeCell="C31" sqref="C31"/>
    </sheetView>
  </sheetViews>
  <sheetFormatPr defaultRowHeight="14.25" x14ac:dyDescent="0.2"/>
  <cols>
    <col min="1" max="1" width="52.7109375" style="1" bestFit="1" customWidth="1"/>
    <col min="2" max="16384" width="9.140625" style="1"/>
  </cols>
  <sheetData>
    <row r="1" spans="1:3" ht="18" x14ac:dyDescent="0.25">
      <c r="A1" s="2" t="s">
        <v>0</v>
      </c>
    </row>
    <row r="3" spans="1:3" ht="15" x14ac:dyDescent="0.25">
      <c r="A3"/>
      <c r="B3" s="11" t="s">
        <v>38</v>
      </c>
      <c r="C3" s="11" t="s">
        <v>38</v>
      </c>
    </row>
    <row r="4" spans="1:3" x14ac:dyDescent="0.2">
      <c r="A4" s="9" t="s">
        <v>1</v>
      </c>
      <c r="B4" s="10"/>
      <c r="C4" s="10">
        <v>353</v>
      </c>
    </row>
    <row r="5" spans="1:3" ht="15" x14ac:dyDescent="0.25">
      <c r="A5" s="9" t="s">
        <v>21</v>
      </c>
      <c r="B5"/>
      <c r="C5" s="10">
        <v>300</v>
      </c>
    </row>
    <row r="6" spans="1:3" ht="15" x14ac:dyDescent="0.25">
      <c r="A6" s="9" t="s">
        <v>22</v>
      </c>
      <c r="B6"/>
      <c r="C6" s="10">
        <v>50</v>
      </c>
    </row>
    <row r="7" spans="1:3" ht="15" x14ac:dyDescent="0.25">
      <c r="A7" s="9" t="s">
        <v>23</v>
      </c>
      <c r="B7"/>
      <c r="C7" s="10">
        <v>17</v>
      </c>
    </row>
    <row r="8" spans="1:3" ht="15" x14ac:dyDescent="0.25">
      <c r="A8" s="9" t="s">
        <v>24</v>
      </c>
      <c r="B8"/>
      <c r="C8" s="10">
        <v>80</v>
      </c>
    </row>
    <row r="9" spans="1:3" x14ac:dyDescent="0.2">
      <c r="A9" s="9" t="s">
        <v>25</v>
      </c>
      <c r="B9" s="10"/>
      <c r="C9" s="10">
        <v>40</v>
      </c>
    </row>
    <row r="10" spans="1:3" ht="15" x14ac:dyDescent="0.25">
      <c r="A10" s="9" t="s">
        <v>26</v>
      </c>
      <c r="B10" s="10">
        <v>178</v>
      </c>
      <c r="C10"/>
    </row>
    <row r="11" spans="1:3" ht="15" x14ac:dyDescent="0.25">
      <c r="A11" s="9" t="s">
        <v>3</v>
      </c>
      <c r="B11" s="10">
        <v>84</v>
      </c>
      <c r="C11"/>
    </row>
    <row r="12" spans="1:3" x14ac:dyDescent="0.2">
      <c r="A12" s="9" t="s">
        <v>5</v>
      </c>
      <c r="B12" s="10">
        <v>27</v>
      </c>
      <c r="C12" s="10"/>
    </row>
    <row r="13" spans="1:3" x14ac:dyDescent="0.2">
      <c r="A13" s="9" t="s">
        <v>27</v>
      </c>
      <c r="B13" s="10">
        <v>75</v>
      </c>
      <c r="C13" s="10"/>
    </row>
    <row r="14" spans="1:3" x14ac:dyDescent="0.2">
      <c r="A14" s="9" t="s">
        <v>28</v>
      </c>
      <c r="B14" s="10">
        <v>259</v>
      </c>
      <c r="C14" s="10"/>
    </row>
    <row r="15" spans="1:3" x14ac:dyDescent="0.2">
      <c r="A15" s="9" t="s">
        <v>29</v>
      </c>
      <c r="B15" s="10">
        <v>50</v>
      </c>
      <c r="C15" s="10"/>
    </row>
    <row r="16" spans="1:3" x14ac:dyDescent="0.2">
      <c r="A16" s="9" t="s">
        <v>30</v>
      </c>
      <c r="B16" s="10">
        <v>150</v>
      </c>
      <c r="C16" s="10"/>
    </row>
    <row r="17" spans="1:3" ht="15" x14ac:dyDescent="0.25">
      <c r="A17" s="9" t="s">
        <v>31</v>
      </c>
      <c r="B17"/>
      <c r="C17" s="10">
        <v>20</v>
      </c>
    </row>
    <row r="18" spans="1:3" x14ac:dyDescent="0.2">
      <c r="A18" s="9" t="s">
        <v>32</v>
      </c>
      <c r="B18" s="10">
        <v>42</v>
      </c>
      <c r="C18" s="10"/>
    </row>
    <row r="19" spans="1:3" x14ac:dyDescent="0.2">
      <c r="A19" s="9" t="s">
        <v>33</v>
      </c>
      <c r="B19" s="10">
        <v>12</v>
      </c>
      <c r="C19" s="10"/>
    </row>
    <row r="20" spans="1:3" ht="15" x14ac:dyDescent="0.25">
      <c r="A20" s="9" t="s">
        <v>34</v>
      </c>
      <c r="B20"/>
      <c r="C20" s="10">
        <v>13</v>
      </c>
    </row>
    <row r="21" spans="1:3" ht="15" x14ac:dyDescent="0.25">
      <c r="A21" s="9" t="s">
        <v>35</v>
      </c>
      <c r="B21"/>
      <c r="C21" s="10">
        <v>25</v>
      </c>
    </row>
    <row r="22" spans="1:3" ht="15" x14ac:dyDescent="0.25">
      <c r="A22" s="9" t="s">
        <v>36</v>
      </c>
      <c r="B22" s="10">
        <v>6</v>
      </c>
      <c r="C22"/>
    </row>
    <row r="23" spans="1:3" x14ac:dyDescent="0.2">
      <c r="A23" s="9" t="s">
        <v>37</v>
      </c>
      <c r="B23" s="10">
        <v>15</v>
      </c>
      <c r="C23" s="10"/>
    </row>
    <row r="24" spans="1:3" x14ac:dyDescent="0.2">
      <c r="A24" s="9"/>
      <c r="B24" s="10">
        <v>898</v>
      </c>
      <c r="C24" s="10">
        <v>898</v>
      </c>
    </row>
    <row r="26" spans="1:3" x14ac:dyDescent="0.2">
      <c r="A26" s="12" t="s">
        <v>39</v>
      </c>
      <c r="C26" s="1">
        <v>6</v>
      </c>
    </row>
    <row r="27" spans="1:3" x14ac:dyDescent="0.2">
      <c r="A27" s="12" t="s">
        <v>40</v>
      </c>
      <c r="C27" s="1">
        <v>7</v>
      </c>
    </row>
    <row r="28" spans="1:3" x14ac:dyDescent="0.2">
      <c r="A28" s="12" t="s">
        <v>41</v>
      </c>
    </row>
    <row r="29" spans="1:3" x14ac:dyDescent="0.2">
      <c r="A29" s="12" t="s">
        <v>42</v>
      </c>
      <c r="C29" s="13">
        <v>0.2</v>
      </c>
    </row>
    <row r="30" spans="1:3" x14ac:dyDescent="0.2">
      <c r="A30" s="12" t="s">
        <v>43</v>
      </c>
      <c r="C30" s="13"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A31B8-1D4C-4F32-B49F-D5FD23DFB6C2}">
  <dimension ref="A1:F56"/>
  <sheetViews>
    <sheetView tabSelected="1" topLeftCell="A39" workbookViewId="0">
      <selection activeCell="A43" sqref="A43"/>
    </sheetView>
  </sheetViews>
  <sheetFormatPr defaultRowHeight="15" x14ac:dyDescent="0.25"/>
  <cols>
    <col min="1" max="1" width="38.140625" customWidth="1"/>
    <col min="2" max="2" width="13.42578125" customWidth="1"/>
  </cols>
  <sheetData>
    <row r="1" spans="1:4" s="1" customFormat="1" ht="18" x14ac:dyDescent="0.25">
      <c r="A1" s="2" t="s">
        <v>0</v>
      </c>
    </row>
    <row r="2" spans="1:4" s="1" customFormat="1" ht="18" x14ac:dyDescent="0.25">
      <c r="A2" s="2"/>
    </row>
    <row r="3" spans="1:4" x14ac:dyDescent="0.25">
      <c r="A3" s="19" t="s">
        <v>20</v>
      </c>
      <c r="B3" s="19"/>
      <c r="C3" s="19"/>
      <c r="D3" s="19"/>
    </row>
    <row r="4" spans="1:4" x14ac:dyDescent="0.25">
      <c r="A4" s="3"/>
      <c r="B4" s="4"/>
      <c r="C4" s="11" t="s">
        <v>38</v>
      </c>
      <c r="D4" s="11" t="s">
        <v>38</v>
      </c>
    </row>
    <row r="5" spans="1:4" x14ac:dyDescent="0.25">
      <c r="A5" s="3" t="s">
        <v>1</v>
      </c>
      <c r="B5" s="3"/>
      <c r="C5" s="3"/>
      <c r="D5" s="5">
        <f>Question!C4</f>
        <v>353</v>
      </c>
    </row>
    <row r="6" spans="1:4" x14ac:dyDescent="0.25">
      <c r="A6" s="3"/>
      <c r="B6" s="3"/>
      <c r="C6" s="3"/>
      <c r="D6" s="5"/>
    </row>
    <row r="7" spans="1:4" x14ac:dyDescent="0.25">
      <c r="A7" s="3" t="s">
        <v>2</v>
      </c>
      <c r="B7" s="3"/>
      <c r="C7" s="3"/>
      <c r="D7" s="5"/>
    </row>
    <row r="8" spans="1:4" x14ac:dyDescent="0.25">
      <c r="A8" s="3" t="s">
        <v>3</v>
      </c>
      <c r="B8" s="5" t="s">
        <v>4</v>
      </c>
      <c r="C8" s="5">
        <f>Question!B11+Question!C26</f>
        <v>90</v>
      </c>
      <c r="D8" s="5"/>
    </row>
    <row r="9" spans="1:4" x14ac:dyDescent="0.25">
      <c r="A9" s="3" t="s">
        <v>5</v>
      </c>
      <c r="B9" s="5" t="s">
        <v>6</v>
      </c>
      <c r="C9" s="5">
        <f>Question!B12-Question!C27</f>
        <v>20</v>
      </c>
      <c r="D9" s="5"/>
    </row>
    <row r="10" spans="1:4" x14ac:dyDescent="0.25">
      <c r="A10" s="3" t="s">
        <v>7</v>
      </c>
      <c r="B10" s="5"/>
      <c r="C10" s="5">
        <f>Question!B13</f>
        <v>75</v>
      </c>
      <c r="D10" s="5"/>
    </row>
    <row r="11" spans="1:4" x14ac:dyDescent="0.25">
      <c r="A11" s="3" t="s">
        <v>8</v>
      </c>
      <c r="B11" s="5"/>
      <c r="C11" s="5">
        <f>Question!B18</f>
        <v>42</v>
      </c>
      <c r="D11" s="5"/>
    </row>
    <row r="12" spans="1:4" x14ac:dyDescent="0.25">
      <c r="A12" s="3" t="s">
        <v>9</v>
      </c>
      <c r="B12" s="5"/>
      <c r="C12" s="5">
        <f>Question!B19</f>
        <v>12</v>
      </c>
      <c r="D12" s="5"/>
    </row>
    <row r="13" spans="1:4" x14ac:dyDescent="0.25">
      <c r="A13" s="3" t="s">
        <v>10</v>
      </c>
      <c r="B13" s="5" t="s">
        <v>11</v>
      </c>
      <c r="C13" s="14">
        <f>Question!B15*Question!C29</f>
        <v>10</v>
      </c>
      <c r="D13" s="14">
        <f>SUM(C8:C13)</f>
        <v>249</v>
      </c>
    </row>
    <row r="14" spans="1:4" x14ac:dyDescent="0.25">
      <c r="A14" s="3"/>
      <c r="B14" s="5"/>
      <c r="C14" s="3"/>
      <c r="D14" s="5">
        <f>D5-D13</f>
        <v>104</v>
      </c>
    </row>
    <row r="15" spans="1:4" x14ac:dyDescent="0.25">
      <c r="A15" s="3" t="s">
        <v>12</v>
      </c>
      <c r="B15" s="5" t="s">
        <v>13</v>
      </c>
      <c r="C15" s="3"/>
      <c r="D15" s="14">
        <f>Question!C8*10%</f>
        <v>8</v>
      </c>
    </row>
    <row r="16" spans="1:4" x14ac:dyDescent="0.25">
      <c r="A16" s="3" t="s">
        <v>14</v>
      </c>
      <c r="B16" s="5"/>
      <c r="C16" s="3"/>
      <c r="D16" s="5">
        <f>D14-D15</f>
        <v>96</v>
      </c>
    </row>
    <row r="17" spans="1:5" x14ac:dyDescent="0.25">
      <c r="A17" s="3" t="s">
        <v>15</v>
      </c>
      <c r="B17" s="3"/>
      <c r="C17" s="3"/>
      <c r="D17" s="14">
        <f>D16*Question!C30</f>
        <v>24</v>
      </c>
    </row>
    <row r="18" spans="1:5" x14ac:dyDescent="0.25">
      <c r="A18" s="3" t="s">
        <v>16</v>
      </c>
      <c r="B18" s="3"/>
      <c r="C18" s="3"/>
      <c r="D18" s="5">
        <f>D16-D17</f>
        <v>72</v>
      </c>
    </row>
    <row r="19" spans="1:5" x14ac:dyDescent="0.25">
      <c r="A19" s="3" t="s">
        <v>17</v>
      </c>
      <c r="B19" s="3"/>
      <c r="C19" s="3"/>
      <c r="D19" s="14">
        <f>Question!C7</f>
        <v>17</v>
      </c>
    </row>
    <row r="20" spans="1:5" x14ac:dyDescent="0.25">
      <c r="A20" s="3"/>
      <c r="B20" s="3"/>
      <c r="C20" s="3"/>
      <c r="D20" s="5">
        <f>D18+D19</f>
        <v>89</v>
      </c>
    </row>
    <row r="21" spans="1:5" x14ac:dyDescent="0.25">
      <c r="A21" s="3" t="s">
        <v>18</v>
      </c>
      <c r="B21" s="3"/>
      <c r="C21" s="3">
        <f>Question!B22</f>
        <v>6</v>
      </c>
      <c r="D21" s="5"/>
    </row>
    <row r="22" spans="1:5" x14ac:dyDescent="0.25">
      <c r="A22" s="3" t="s">
        <v>19</v>
      </c>
      <c r="B22" s="3"/>
      <c r="C22" s="15">
        <f>Question!B23</f>
        <v>15</v>
      </c>
      <c r="D22" s="14">
        <f>SUM(C21:C22)</f>
        <v>21</v>
      </c>
    </row>
    <row r="23" spans="1:5" x14ac:dyDescent="0.25">
      <c r="A23" s="3" t="s">
        <v>44</v>
      </c>
      <c r="B23" s="3"/>
      <c r="C23" s="3"/>
      <c r="D23" s="16">
        <f>D20-D22</f>
        <v>68</v>
      </c>
    </row>
    <row r="26" spans="1:5" x14ac:dyDescent="0.25">
      <c r="A26" s="19" t="s">
        <v>45</v>
      </c>
      <c r="B26" s="19"/>
      <c r="C26" s="19"/>
    </row>
    <row r="27" spans="1:5" x14ac:dyDescent="0.25">
      <c r="A27" s="12"/>
    </row>
    <row r="28" spans="1:5" x14ac:dyDescent="0.25">
      <c r="A28" s="3"/>
      <c r="B28" s="11" t="s">
        <v>38</v>
      </c>
      <c r="C28" s="11" t="s">
        <v>38</v>
      </c>
      <c r="D28" s="11"/>
      <c r="E28" s="7"/>
    </row>
    <row r="29" spans="1:5" x14ac:dyDescent="0.25">
      <c r="A29" s="3"/>
      <c r="B29" s="4" t="s">
        <v>67</v>
      </c>
      <c r="C29" s="18" t="s">
        <v>68</v>
      </c>
      <c r="D29" s="18" t="s">
        <v>69</v>
      </c>
      <c r="E29" s="3"/>
    </row>
    <row r="30" spans="1:5" x14ac:dyDescent="0.25">
      <c r="A30" s="8" t="s">
        <v>46</v>
      </c>
      <c r="B30" s="4"/>
      <c r="C30" s="18"/>
      <c r="D30" s="18"/>
      <c r="E30" s="7"/>
    </row>
    <row r="31" spans="1:5" ht="15" customHeight="1" x14ac:dyDescent="0.25">
      <c r="A31" s="3" t="s">
        <v>47</v>
      </c>
      <c r="B31" s="3">
        <f>Question!B14</f>
        <v>259</v>
      </c>
      <c r="C31" s="3"/>
      <c r="D31" s="5">
        <f>B31-C31</f>
        <v>259</v>
      </c>
      <c r="E31" s="7"/>
    </row>
    <row r="32" spans="1:5" x14ac:dyDescent="0.25">
      <c r="A32" s="3" t="s">
        <v>48</v>
      </c>
      <c r="B32" s="3">
        <f>Question!B15</f>
        <v>50</v>
      </c>
      <c r="C32" s="3">
        <f>Question!C17+Answer!C13</f>
        <v>30</v>
      </c>
      <c r="D32" s="14">
        <f>B32-C32</f>
        <v>20</v>
      </c>
      <c r="E32" s="5"/>
    </row>
    <row r="33" spans="1:5" x14ac:dyDescent="0.25">
      <c r="A33" s="3"/>
      <c r="B33" s="3"/>
      <c r="C33" s="3"/>
      <c r="D33" s="5">
        <f>SUM(D31:D32)</f>
        <v>279</v>
      </c>
      <c r="E33" s="5"/>
    </row>
    <row r="34" spans="1:5" x14ac:dyDescent="0.25">
      <c r="A34" s="8" t="s">
        <v>65</v>
      </c>
      <c r="B34" s="3"/>
      <c r="C34" s="3"/>
      <c r="D34" s="5"/>
      <c r="E34" s="17"/>
    </row>
    <row r="35" spans="1:5" x14ac:dyDescent="0.25">
      <c r="A35" s="3" t="s">
        <v>49</v>
      </c>
      <c r="B35" s="3"/>
      <c r="C35" s="3">
        <f>Question!B16</f>
        <v>150</v>
      </c>
      <c r="D35" s="5"/>
      <c r="E35" s="5"/>
    </row>
    <row r="36" spans="1:5" x14ac:dyDescent="0.25">
      <c r="A36" s="3" t="s">
        <v>50</v>
      </c>
      <c r="B36" s="3"/>
      <c r="C36" s="3">
        <f>Question!B10</f>
        <v>178</v>
      </c>
      <c r="D36" s="5"/>
      <c r="E36" s="5"/>
    </row>
    <row r="37" spans="1:5" x14ac:dyDescent="0.25">
      <c r="A37" s="3" t="s">
        <v>51</v>
      </c>
      <c r="B37" s="3"/>
      <c r="C37" s="15">
        <f>Question!C27</f>
        <v>7</v>
      </c>
      <c r="D37" s="6"/>
      <c r="E37" s="7"/>
    </row>
    <row r="38" spans="1:5" x14ac:dyDescent="0.25">
      <c r="A38" s="3" t="s">
        <v>52</v>
      </c>
      <c r="B38" s="3"/>
      <c r="C38" s="3">
        <f>SUM(C35:C37)</f>
        <v>335</v>
      </c>
      <c r="D38" s="7"/>
      <c r="E38" s="5"/>
    </row>
    <row r="39" spans="1:5" x14ac:dyDescent="0.25">
      <c r="A39" s="3"/>
      <c r="B39" s="3"/>
      <c r="C39" s="3"/>
      <c r="D39" s="5"/>
      <c r="E39" s="5"/>
    </row>
    <row r="40" spans="1:5" x14ac:dyDescent="0.25">
      <c r="A40" s="8" t="s">
        <v>66</v>
      </c>
      <c r="B40" s="3"/>
      <c r="C40" s="3"/>
      <c r="D40" s="5"/>
      <c r="E40" s="17"/>
    </row>
    <row r="41" spans="1:5" x14ac:dyDescent="0.25">
      <c r="A41" s="3" t="s">
        <v>53</v>
      </c>
      <c r="B41" s="3">
        <f>Question!C9</f>
        <v>40</v>
      </c>
      <c r="C41" s="3"/>
      <c r="D41" s="5"/>
      <c r="E41" s="5"/>
    </row>
    <row r="42" spans="1:5" x14ac:dyDescent="0.25">
      <c r="A42" s="3" t="s">
        <v>54</v>
      </c>
      <c r="B42" s="3">
        <f>D17</f>
        <v>24</v>
      </c>
      <c r="C42" s="3"/>
      <c r="D42" s="5"/>
      <c r="E42" s="5"/>
    </row>
    <row r="43" spans="1:5" x14ac:dyDescent="0.25">
      <c r="A43" s="3" t="s">
        <v>55</v>
      </c>
      <c r="B43" s="3">
        <f>Question!C26</f>
        <v>6</v>
      </c>
      <c r="C43" s="3"/>
      <c r="D43" s="5"/>
      <c r="E43" s="5"/>
    </row>
    <row r="44" spans="1:5" x14ac:dyDescent="0.25">
      <c r="A44" s="3" t="s">
        <v>35</v>
      </c>
      <c r="B44" s="3">
        <f>Question!C21</f>
        <v>25</v>
      </c>
      <c r="C44" s="3"/>
      <c r="D44" s="5"/>
      <c r="E44" s="5"/>
    </row>
    <row r="45" spans="1:5" x14ac:dyDescent="0.25">
      <c r="A45" s="3" t="s">
        <v>56</v>
      </c>
      <c r="B45" s="3">
        <f>Question!C8*10%</f>
        <v>8</v>
      </c>
      <c r="C45" s="3"/>
      <c r="D45" s="5"/>
      <c r="E45" s="5"/>
    </row>
    <row r="46" spans="1:5" x14ac:dyDescent="0.25">
      <c r="A46" s="3" t="s">
        <v>57</v>
      </c>
      <c r="B46" s="15">
        <f>Question!C20</f>
        <v>13</v>
      </c>
      <c r="C46" s="15">
        <f>SUM(B41:B46)</f>
        <v>116</v>
      </c>
      <c r="D46" s="14">
        <f>C38-C46</f>
        <v>219</v>
      </c>
      <c r="E46" s="5"/>
    </row>
    <row r="47" spans="1:5" x14ac:dyDescent="0.25">
      <c r="A47" s="3"/>
      <c r="B47" s="3"/>
      <c r="C47" s="3"/>
      <c r="D47" s="5">
        <f>D33+D46</f>
        <v>498</v>
      </c>
      <c r="E47" s="5"/>
    </row>
    <row r="48" spans="1:5" x14ac:dyDescent="0.25">
      <c r="A48" s="21" t="s">
        <v>70</v>
      </c>
      <c r="B48" s="3"/>
      <c r="C48" s="3"/>
      <c r="D48" s="5"/>
      <c r="E48" s="7"/>
    </row>
    <row r="49" spans="1:6" x14ac:dyDescent="0.25">
      <c r="A49" s="3" t="s">
        <v>58</v>
      </c>
      <c r="B49" s="3"/>
      <c r="C49" s="3" t="s">
        <v>59</v>
      </c>
      <c r="D49" s="14">
        <f>Question!C8</f>
        <v>80</v>
      </c>
      <c r="E49" s="5"/>
    </row>
    <row r="50" spans="1:6" x14ac:dyDescent="0.25">
      <c r="A50" s="3" t="s">
        <v>60</v>
      </c>
      <c r="B50" s="3"/>
      <c r="C50" s="3"/>
      <c r="D50" s="16">
        <f>D47-D49</f>
        <v>418</v>
      </c>
      <c r="E50" s="5"/>
    </row>
    <row r="51" spans="1:6" x14ac:dyDescent="0.25">
      <c r="A51" s="3"/>
      <c r="B51" s="3"/>
      <c r="C51" s="3"/>
      <c r="D51" s="5"/>
      <c r="E51" s="5"/>
    </row>
    <row r="52" spans="1:6" x14ac:dyDescent="0.25">
      <c r="A52" s="4" t="s">
        <v>61</v>
      </c>
      <c r="B52" s="3"/>
      <c r="C52" s="3"/>
      <c r="D52" s="5"/>
      <c r="E52" s="17"/>
    </row>
    <row r="53" spans="1:6" x14ac:dyDescent="0.25">
      <c r="A53" s="3" t="s">
        <v>62</v>
      </c>
      <c r="B53" s="3"/>
      <c r="C53" s="3">
        <f>Question!C5</f>
        <v>300</v>
      </c>
      <c r="D53" s="5"/>
      <c r="E53" s="5"/>
    </row>
    <row r="54" spans="1:6" x14ac:dyDescent="0.25">
      <c r="A54" s="3" t="s">
        <v>63</v>
      </c>
      <c r="B54" s="3"/>
      <c r="C54" s="3">
        <f>Question!C6</f>
        <v>50</v>
      </c>
      <c r="D54" s="20"/>
      <c r="E54" s="7"/>
    </row>
    <row r="55" spans="1:6" x14ac:dyDescent="0.25">
      <c r="A55" s="3" t="s">
        <v>64</v>
      </c>
      <c r="B55" s="3"/>
      <c r="C55" s="15">
        <f>D23</f>
        <v>68</v>
      </c>
      <c r="D55" s="20"/>
      <c r="E55" s="4"/>
      <c r="F55" s="7"/>
    </row>
    <row r="56" spans="1:6" x14ac:dyDescent="0.25">
      <c r="D56" s="16">
        <f>SUM(C53:C55)</f>
        <v>418</v>
      </c>
    </row>
  </sheetData>
  <mergeCells count="2">
    <mergeCell ref="A26:C26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2021-11-15T10:40:10Z</dcterms:created>
  <dcterms:modified xsi:type="dcterms:W3CDTF">2022-12-02T13:55:51Z</dcterms:modified>
</cp:coreProperties>
</file>