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7" documentId="8_{BBC7689D-0EB1-46F0-AF63-C3700743FD02}" xr6:coauthVersionLast="47" xr6:coauthVersionMax="47" xr10:uidLastSave="{912C9E35-5EEF-4A83-9017-4FF7DF9B31E7}"/>
  <bookViews>
    <workbookView xWindow="-120" yWindow="-120" windowWidth="24240" windowHeight="13140" activeTab="1" xr2:uid="{11A185A8-DAF0-4C9C-8772-912B2680D2A8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E27" i="2" s="1"/>
  <c r="E26" i="2"/>
  <c r="E24" i="2"/>
  <c r="E25" i="2"/>
  <c r="E23" i="2"/>
  <c r="D25" i="2"/>
  <c r="C25" i="2"/>
  <c r="B25" i="2"/>
  <c r="C24" i="2"/>
  <c r="D24" i="2"/>
  <c r="B24" i="2"/>
  <c r="C23" i="2"/>
  <c r="D23" i="2"/>
  <c r="B23" i="2"/>
  <c r="D9" i="2"/>
  <c r="C9" i="2"/>
  <c r="B9" i="2"/>
  <c r="C5" i="2"/>
  <c r="C8" i="2" s="1"/>
  <c r="D5" i="2"/>
  <c r="D16" i="2" s="1"/>
  <c r="B5" i="2"/>
  <c r="B16" i="2" s="1"/>
  <c r="B8" i="2" l="1"/>
  <c r="B11" i="2" s="1"/>
  <c r="B15" i="2" s="1"/>
  <c r="B17" i="2" s="1"/>
  <c r="C11" i="2"/>
  <c r="C15" i="2" s="1"/>
  <c r="D8" i="2"/>
  <c r="D11" i="2" s="1"/>
  <c r="D15" i="2" s="1"/>
  <c r="D17" i="2" s="1"/>
  <c r="C16" i="2"/>
  <c r="C17" i="2" s="1"/>
</calcChain>
</file>

<file path=xl/sharedStrings.xml><?xml version="1.0" encoding="utf-8"?>
<sst xmlns="http://schemas.openxmlformats.org/spreadsheetml/2006/main" count="63" uniqueCount="34">
  <si>
    <t xml:space="preserve">Wylie Ltd </t>
  </si>
  <si>
    <t>Dept 1</t>
  </si>
  <si>
    <t>Dept 2</t>
  </si>
  <si>
    <t>Dept 3</t>
  </si>
  <si>
    <t>Dept 4</t>
  </si>
  <si>
    <t>Overheads Apportioned</t>
  </si>
  <si>
    <t>Machine Hours</t>
  </si>
  <si>
    <t>Labour Hours</t>
  </si>
  <si>
    <t>Materials</t>
  </si>
  <si>
    <t>Labour Rate per hour</t>
  </si>
  <si>
    <t>Overheads</t>
  </si>
  <si>
    <t>?</t>
  </si>
  <si>
    <t>Profit Margin</t>
  </si>
  <si>
    <t xml:space="preserve">Dept 1 </t>
  </si>
  <si>
    <t xml:space="preserve">Dept 2 </t>
  </si>
  <si>
    <t xml:space="preserve">Dept 3 </t>
  </si>
  <si>
    <t>Material Cost</t>
  </si>
  <si>
    <t>£</t>
  </si>
  <si>
    <t>= 53p x 38,000</t>
  </si>
  <si>
    <t>= 200% x 20,000</t>
  </si>
  <si>
    <t>= 12,000 x 1·40</t>
  </si>
  <si>
    <t>Share of Dept 4</t>
  </si>
  <si>
    <t>Recovery Rates</t>
  </si>
  <si>
    <t>Overhead Absorption</t>
  </si>
  <si>
    <t xml:space="preserve">Actual </t>
  </si>
  <si>
    <t>Apportioned</t>
  </si>
  <si>
    <t>under</t>
  </si>
  <si>
    <t>over</t>
  </si>
  <si>
    <t>Job No 456</t>
  </si>
  <si>
    <t>Totals</t>
  </si>
  <si>
    <t>Material</t>
  </si>
  <si>
    <t>Labour</t>
  </si>
  <si>
    <t>Total Cost</t>
  </si>
  <si>
    <t>Selling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</si>
</sst>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164" formatCode="&quot;£&quot;#,##0.00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6" fontId="2" fillId="0" borderId="0" xfId="0" applyNumberFormat="1" applyFont="1"/>
    <xf numFmtId="9" fontId="2" fillId="0" borderId="0" xfId="0" applyNumberFormat="1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2" fillId="0" borderId="0" xfId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2" fontId="2" fillId="0" borderId="2" xfId="0" applyNumberFormat="1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56CB5-D68A-473D-BA11-4235DD3E3393}">
  <dimension ref="A1:E25"/>
  <sheetViews>
    <sheetView topLeftCell="A12" workbookViewId="0"/>
  </sheetViews>
  <sheetFormatPr defaultRowHeight="15" x14ac:dyDescent="0.25"/>
  <cols>
    <col min="1" max="1" width="23.28515625" bestFit="1" customWidth="1"/>
    <col min="2" max="2" width="9.5703125" customWidth="1"/>
  </cols>
  <sheetData>
    <row r="1" spans="1:5" ht="18" x14ac:dyDescent="0.25">
      <c r="A1" s="21" t="s">
        <v>0</v>
      </c>
    </row>
    <row r="3" spans="1:5" x14ac:dyDescent="0.25">
      <c r="A3" s="3"/>
      <c r="B3" s="4" t="s">
        <v>1</v>
      </c>
      <c r="C3" s="4" t="s">
        <v>2</v>
      </c>
      <c r="D3" s="4" t="s">
        <v>3</v>
      </c>
      <c r="E3" s="4" t="s">
        <v>4</v>
      </c>
    </row>
    <row r="4" spans="1:5" x14ac:dyDescent="0.25">
      <c r="A4" s="3" t="s">
        <v>5</v>
      </c>
      <c r="B4" s="5">
        <v>20000</v>
      </c>
      <c r="C4" s="5">
        <v>33200</v>
      </c>
      <c r="D4" s="5">
        <v>10000</v>
      </c>
      <c r="E4" s="5">
        <v>8000</v>
      </c>
    </row>
    <row r="5" spans="1:5" x14ac:dyDescent="0.25">
      <c r="A5" s="3" t="s">
        <v>6</v>
      </c>
      <c r="B5" s="6">
        <v>40000</v>
      </c>
      <c r="C5" s="6">
        <v>5000</v>
      </c>
      <c r="D5" s="6">
        <v>1000</v>
      </c>
      <c r="E5" s="7">
        <v>0</v>
      </c>
    </row>
    <row r="6" spans="1:5" x14ac:dyDescent="0.25">
      <c r="A6" s="3" t="s">
        <v>7</v>
      </c>
      <c r="B6" s="6">
        <v>3000</v>
      </c>
      <c r="C6" s="6">
        <v>7000</v>
      </c>
      <c r="D6" s="6">
        <v>10000</v>
      </c>
      <c r="E6" s="6">
        <v>5000</v>
      </c>
    </row>
    <row r="7" spans="1:5" x14ac:dyDescent="0.25">
      <c r="A7" s="3" t="s">
        <v>8</v>
      </c>
      <c r="B7" s="5">
        <v>30000</v>
      </c>
      <c r="C7" s="5">
        <v>18000</v>
      </c>
      <c r="D7" s="5">
        <v>2000</v>
      </c>
      <c r="E7" s="7">
        <v>0</v>
      </c>
    </row>
    <row r="8" spans="1:5" x14ac:dyDescent="0.25">
      <c r="A8" s="1"/>
      <c r="B8" s="1"/>
      <c r="C8" s="1"/>
      <c r="D8" s="1"/>
    </row>
    <row r="9" spans="1:5" x14ac:dyDescent="0.25">
      <c r="A9" s="1"/>
      <c r="B9" s="1"/>
      <c r="C9" s="1"/>
      <c r="D9" s="1"/>
    </row>
    <row r="10" spans="1:5" x14ac:dyDescent="0.25">
      <c r="A10" s="1"/>
      <c r="B10" s="1"/>
      <c r="C10" s="1"/>
      <c r="D10" s="1"/>
    </row>
    <row r="11" spans="1:5" x14ac:dyDescent="0.25">
      <c r="A11" s="8" t="s">
        <v>13</v>
      </c>
      <c r="B11" s="9">
        <v>38000</v>
      </c>
      <c r="C11" s="1" t="s">
        <v>6</v>
      </c>
      <c r="D11" s="1"/>
    </row>
    <row r="12" spans="1:5" x14ac:dyDescent="0.25">
      <c r="A12" s="8" t="s">
        <v>14</v>
      </c>
      <c r="B12" s="10">
        <v>20000</v>
      </c>
      <c r="C12" s="1" t="s">
        <v>16</v>
      </c>
      <c r="D12" s="1"/>
    </row>
    <row r="13" spans="1:5" x14ac:dyDescent="0.25">
      <c r="A13" s="8" t="s">
        <v>15</v>
      </c>
      <c r="B13" s="9">
        <v>12000</v>
      </c>
      <c r="C13" s="1" t="s">
        <v>7</v>
      </c>
      <c r="D13" s="1"/>
    </row>
    <row r="14" spans="1:5" x14ac:dyDescent="0.25">
      <c r="A14" s="1"/>
      <c r="B14" s="1"/>
      <c r="C14" s="1"/>
      <c r="D14" s="1"/>
    </row>
    <row r="15" spans="1:5" x14ac:dyDescent="0.25">
      <c r="A15" s="1"/>
      <c r="B15" s="1"/>
      <c r="C15" s="1"/>
      <c r="D15" s="1"/>
    </row>
    <row r="16" spans="1:5" x14ac:dyDescent="0.25">
      <c r="A16" s="1"/>
      <c r="B16" s="1"/>
      <c r="C16" s="1"/>
      <c r="D16" s="1"/>
    </row>
    <row r="17" spans="1:4" x14ac:dyDescent="0.25">
      <c r="A17" s="3"/>
      <c r="B17" s="4" t="s">
        <v>1</v>
      </c>
      <c r="C17" s="4" t="s">
        <v>2</v>
      </c>
      <c r="D17" s="4" t="s">
        <v>3</v>
      </c>
    </row>
    <row r="18" spans="1:4" x14ac:dyDescent="0.25">
      <c r="A18" s="3" t="s">
        <v>8</v>
      </c>
      <c r="B18" s="5">
        <v>40</v>
      </c>
      <c r="C18" s="5">
        <v>20</v>
      </c>
      <c r="D18" s="5">
        <v>2</v>
      </c>
    </row>
    <row r="19" spans="1:4" x14ac:dyDescent="0.25">
      <c r="A19" s="3" t="s">
        <v>7</v>
      </c>
      <c r="B19" s="7">
        <v>3</v>
      </c>
      <c r="C19" s="7">
        <v>6</v>
      </c>
      <c r="D19" s="7">
        <v>5</v>
      </c>
    </row>
    <row r="20" spans="1:4" x14ac:dyDescent="0.25">
      <c r="A20" s="3" t="s">
        <v>9</v>
      </c>
      <c r="B20" s="5">
        <v>8</v>
      </c>
      <c r="C20" s="5">
        <v>7</v>
      </c>
      <c r="D20" s="5">
        <v>6</v>
      </c>
    </row>
    <row r="21" spans="1:4" x14ac:dyDescent="0.25">
      <c r="A21" s="3" t="s">
        <v>6</v>
      </c>
      <c r="B21" s="7">
        <v>100</v>
      </c>
      <c r="C21" s="7">
        <v>4</v>
      </c>
      <c r="D21" s="7">
        <v>1</v>
      </c>
    </row>
    <row r="22" spans="1:4" x14ac:dyDescent="0.25">
      <c r="A22" s="3" t="s">
        <v>10</v>
      </c>
      <c r="B22" s="7" t="s">
        <v>11</v>
      </c>
      <c r="C22" s="7" t="s">
        <v>11</v>
      </c>
      <c r="D22" s="7" t="s">
        <v>11</v>
      </c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3" t="s">
        <v>12</v>
      </c>
      <c r="B25" s="11">
        <v>0.2</v>
      </c>
      <c r="C25" s="1"/>
      <c r="D25" s="1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925DC-1770-496D-942A-D08484C00A59}">
  <dimension ref="A1:H29"/>
  <sheetViews>
    <sheetView tabSelected="1" topLeftCell="A8" workbookViewId="0">
      <selection activeCell="E28" sqref="E28"/>
    </sheetView>
  </sheetViews>
  <sheetFormatPr defaultRowHeight="15" x14ac:dyDescent="0.25"/>
  <cols>
    <col min="1" max="1" width="15.7109375" customWidth="1"/>
    <col min="2" max="2" width="11.28515625" bestFit="1" customWidth="1"/>
    <col min="4" max="4" width="11.28515625" bestFit="1" customWidth="1"/>
    <col min="5" max="5" width="11.140625" bestFit="1" customWidth="1"/>
  </cols>
  <sheetData>
    <row r="1" spans="1:8" ht="18" x14ac:dyDescent="0.25">
      <c r="A1" s="21" t="s">
        <v>0</v>
      </c>
      <c r="B1" s="2"/>
    </row>
    <row r="3" spans="1:8" x14ac:dyDescent="0.25">
      <c r="B3" s="4" t="s">
        <v>1</v>
      </c>
      <c r="C3" s="4" t="s">
        <v>2</v>
      </c>
      <c r="D3" s="12" t="s">
        <v>3</v>
      </c>
      <c r="E3" s="12"/>
      <c r="F3" s="22"/>
      <c r="G3" s="22"/>
      <c r="H3" s="22"/>
    </row>
    <row r="4" spans="1:8" x14ac:dyDescent="0.25">
      <c r="B4" s="4" t="s">
        <v>17</v>
      </c>
      <c r="C4" s="4" t="s">
        <v>17</v>
      </c>
      <c r="D4" s="4" t="s">
        <v>17</v>
      </c>
      <c r="E4" s="12"/>
      <c r="F4" s="22"/>
      <c r="G4" s="22"/>
      <c r="H4" s="22"/>
    </row>
    <row r="5" spans="1:8" ht="32.25" customHeight="1" x14ac:dyDescent="0.25">
      <c r="A5" s="3" t="s">
        <v>21</v>
      </c>
      <c r="B5" s="14">
        <f>Question!$E$4/SUM(Question!$B$6:$D$6)*Question!B6</f>
        <v>1200</v>
      </c>
      <c r="C5" s="14">
        <f>Question!$E$4/SUM(Question!$B$6:$D$6)*Question!C6</f>
        <v>2800</v>
      </c>
      <c r="D5" s="14">
        <f>Question!$E$4/SUM(Question!$B$6:$D$6)*Question!D6</f>
        <v>4000</v>
      </c>
    </row>
    <row r="6" spans="1:8" x14ac:dyDescent="0.25">
      <c r="B6" s="7"/>
      <c r="C6" s="7"/>
      <c r="D6" s="3"/>
      <c r="E6" s="3"/>
      <c r="F6" s="3"/>
      <c r="G6" s="3"/>
      <c r="H6" s="3"/>
    </row>
    <row r="7" spans="1:8" x14ac:dyDescent="0.25">
      <c r="B7" s="7"/>
      <c r="C7" s="13"/>
      <c r="D7" s="3"/>
      <c r="E7" s="3"/>
      <c r="F7" s="3"/>
      <c r="G7" s="3"/>
      <c r="H7" s="3"/>
    </row>
    <row r="8" spans="1:8" ht="28.5" x14ac:dyDescent="0.25">
      <c r="A8" s="3" t="s">
        <v>22</v>
      </c>
      <c r="B8" s="23">
        <f>B5+Question!B4</f>
        <v>21200</v>
      </c>
      <c r="C8" s="23">
        <f>C5+Question!C4</f>
        <v>36000</v>
      </c>
      <c r="D8" s="23">
        <f>D5+Question!D4</f>
        <v>14000</v>
      </c>
      <c r="E8" s="15"/>
      <c r="F8" s="3"/>
      <c r="G8" s="3"/>
      <c r="H8" s="3"/>
    </row>
    <row r="9" spans="1:8" x14ac:dyDescent="0.25">
      <c r="B9" s="6">
        <f>Question!B5</f>
        <v>40000</v>
      </c>
      <c r="C9" s="6">
        <f>Question!C7</f>
        <v>18000</v>
      </c>
      <c r="D9" s="14">
        <f>Question!D6</f>
        <v>10000</v>
      </c>
      <c r="E9" s="14"/>
      <c r="F9" s="3"/>
      <c r="G9" s="3"/>
      <c r="H9" s="3"/>
    </row>
    <row r="10" spans="1:8" x14ac:dyDescent="0.25">
      <c r="B10" s="7"/>
      <c r="C10" s="7"/>
      <c r="D10" s="3"/>
      <c r="E10" s="3"/>
      <c r="F10" s="3"/>
      <c r="G10" s="3"/>
      <c r="H10" s="3"/>
    </row>
    <row r="11" spans="1:8" ht="15" customHeight="1" x14ac:dyDescent="0.25">
      <c r="B11" s="17">
        <f>B8/B9</f>
        <v>0.53</v>
      </c>
      <c r="C11" s="16">
        <f t="shared" ref="C11:D11" si="0">C8/C9</f>
        <v>2</v>
      </c>
      <c r="D11" s="17">
        <f t="shared" si="0"/>
        <v>1.4</v>
      </c>
      <c r="E11" s="3"/>
      <c r="F11" s="3"/>
      <c r="G11" s="3"/>
      <c r="H11" s="3"/>
    </row>
    <row r="12" spans="1:8" x14ac:dyDescent="0.25">
      <c r="B12" s="7"/>
      <c r="C12" s="7"/>
      <c r="D12" s="3"/>
      <c r="E12" s="3"/>
      <c r="F12" s="3"/>
      <c r="G12" s="3"/>
      <c r="H12" s="3"/>
    </row>
    <row r="13" spans="1:8" ht="29.25" x14ac:dyDescent="0.25">
      <c r="A13" s="18" t="s">
        <v>23</v>
      </c>
      <c r="B13" s="4" t="s">
        <v>1</v>
      </c>
      <c r="C13" s="4" t="s">
        <v>2</v>
      </c>
      <c r="D13" s="12" t="s">
        <v>3</v>
      </c>
      <c r="E13" s="12"/>
      <c r="F13" s="3"/>
      <c r="G13" s="3"/>
      <c r="H13" s="3"/>
    </row>
    <row r="14" spans="1:8" ht="28.5" x14ac:dyDescent="0.25">
      <c r="B14" s="7" t="s">
        <v>18</v>
      </c>
      <c r="C14" s="7" t="s">
        <v>19</v>
      </c>
      <c r="D14" s="3" t="s">
        <v>20</v>
      </c>
      <c r="E14" s="3"/>
      <c r="F14" s="3"/>
      <c r="G14" s="3"/>
      <c r="H14" s="3"/>
    </row>
    <row r="15" spans="1:8" x14ac:dyDescent="0.25">
      <c r="A15" t="s">
        <v>24</v>
      </c>
      <c r="B15" s="19">
        <f>B11*Question!B11</f>
        <v>20140</v>
      </c>
      <c r="C15" s="5">
        <f>C11*Question!B12</f>
        <v>40000</v>
      </c>
      <c r="D15" s="20">
        <f>D11*Question!B13</f>
        <v>16800</v>
      </c>
      <c r="E15" s="3"/>
      <c r="F15" s="3"/>
      <c r="G15" s="3"/>
      <c r="H15" s="3"/>
    </row>
    <row r="16" spans="1:8" x14ac:dyDescent="0.25">
      <c r="A16" t="s">
        <v>25</v>
      </c>
      <c r="B16" s="5">
        <f>B5+Question!B4</f>
        <v>21200</v>
      </c>
      <c r="C16" s="5">
        <f>C5+Question!C4</f>
        <v>36000</v>
      </c>
      <c r="D16" s="5">
        <f>D5+Question!D4</f>
        <v>14000</v>
      </c>
      <c r="E16" s="3"/>
      <c r="F16" s="3"/>
      <c r="G16" s="3"/>
      <c r="H16" s="3"/>
    </row>
    <row r="17" spans="1:8" x14ac:dyDescent="0.25">
      <c r="B17" s="24">
        <f>B15-B16</f>
        <v>-1060</v>
      </c>
      <c r="C17" s="24">
        <f t="shared" ref="C17:D17" si="1">C15-C16</f>
        <v>4000</v>
      </c>
      <c r="D17" s="24">
        <f t="shared" si="1"/>
        <v>2800</v>
      </c>
      <c r="E17" s="15"/>
      <c r="F17" s="3"/>
      <c r="G17" s="3"/>
      <c r="H17" s="3"/>
    </row>
    <row r="18" spans="1:8" x14ac:dyDescent="0.25">
      <c r="B18" s="7" t="s">
        <v>26</v>
      </c>
      <c r="C18" s="7" t="s">
        <v>27</v>
      </c>
      <c r="D18" s="7" t="s">
        <v>27</v>
      </c>
      <c r="E18" s="3"/>
      <c r="F18" s="3"/>
      <c r="G18" s="3"/>
      <c r="H18" s="3"/>
    </row>
    <row r="20" spans="1:8" x14ac:dyDescent="0.25">
      <c r="A20" s="12" t="s">
        <v>28</v>
      </c>
      <c r="B20" s="12"/>
      <c r="C20" s="12"/>
      <c r="D20" s="12"/>
      <c r="E20" s="12"/>
    </row>
    <row r="21" spans="1:8" x14ac:dyDescent="0.25">
      <c r="A21" s="3"/>
      <c r="B21" s="4" t="s">
        <v>1</v>
      </c>
      <c r="C21" s="4" t="s">
        <v>2</v>
      </c>
      <c r="D21" s="4" t="s">
        <v>3</v>
      </c>
      <c r="E21" s="4" t="s">
        <v>29</v>
      </c>
    </row>
    <row r="22" spans="1:8" x14ac:dyDescent="0.25">
      <c r="A22" s="3"/>
      <c r="B22" s="4" t="s">
        <v>17</v>
      </c>
      <c r="C22" s="4" t="s">
        <v>17</v>
      </c>
      <c r="D22" s="4" t="s">
        <v>17</v>
      </c>
      <c r="E22" s="4" t="s">
        <v>17</v>
      </c>
    </row>
    <row r="23" spans="1:8" x14ac:dyDescent="0.25">
      <c r="A23" s="3" t="s">
        <v>30</v>
      </c>
      <c r="B23" s="25">
        <f>Question!B18</f>
        <v>40</v>
      </c>
      <c r="C23" s="25">
        <f>Question!C18</f>
        <v>20</v>
      </c>
      <c r="D23" s="25">
        <f>Question!D18</f>
        <v>2</v>
      </c>
      <c r="E23" s="25">
        <f>SUM(B23:D23)</f>
        <v>62</v>
      </c>
    </row>
    <row r="24" spans="1:8" x14ac:dyDescent="0.25">
      <c r="A24" s="3" t="s">
        <v>31</v>
      </c>
      <c r="B24" s="25">
        <f>Question!B19*Question!B20</f>
        <v>24</v>
      </c>
      <c r="C24" s="25">
        <f>Question!C19*Question!C20</f>
        <v>42</v>
      </c>
      <c r="D24" s="25">
        <f>Question!D19*Question!D20</f>
        <v>30</v>
      </c>
      <c r="E24" s="25">
        <f t="shared" ref="E24:E25" si="2">SUM(B24:D24)</f>
        <v>96</v>
      </c>
    </row>
    <row r="25" spans="1:8" ht="15" customHeight="1" x14ac:dyDescent="0.25">
      <c r="A25" s="3" t="s">
        <v>10</v>
      </c>
      <c r="B25" s="25">
        <f>B11*Question!B21</f>
        <v>53</v>
      </c>
      <c r="C25" s="25">
        <f>C11*Question!C18</f>
        <v>40</v>
      </c>
      <c r="D25" s="25">
        <f>D11*Question!D19</f>
        <v>7</v>
      </c>
      <c r="E25" s="26">
        <f t="shared" si="2"/>
        <v>100</v>
      </c>
    </row>
    <row r="26" spans="1:8" x14ac:dyDescent="0.25">
      <c r="A26" s="3" t="s">
        <v>32</v>
      </c>
      <c r="B26" s="25"/>
      <c r="C26" s="25"/>
      <c r="D26" s="25"/>
      <c r="E26" s="25">
        <f>SUM(E23:E25)</f>
        <v>258</v>
      </c>
    </row>
    <row r="27" spans="1:8" ht="15" customHeight="1" x14ac:dyDescent="0.25">
      <c r="A27" s="3" t="s">
        <v>12</v>
      </c>
      <c r="B27" s="27"/>
      <c r="C27" s="27"/>
      <c r="D27" s="27"/>
      <c r="E27" s="26">
        <f>E28-E26</f>
        <v>64.5</v>
      </c>
    </row>
    <row r="28" spans="1:8" ht="15.75" thickBot="1" x14ac:dyDescent="0.3">
      <c r="A28" s="3" t="s">
        <v>33</v>
      </c>
      <c r="B28" s="25"/>
      <c r="C28" s="28"/>
      <c r="D28" s="27"/>
      <c r="E28" s="29">
        <f>E26/80%</f>
        <v>322.5</v>
      </c>
    </row>
    <row r="29" spans="1:8" ht="15.75" thickTop="1" x14ac:dyDescent="0.25"/>
  </sheetData>
  <mergeCells count="2">
    <mergeCell ref="F3:H3"/>
    <mergeCell ref="F4:H4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2021-11-18T12:53:14Z</dcterms:created>
  <dcterms:modified xsi:type="dcterms:W3CDTF">2022-12-02T14:56:42Z</dcterms:modified>
</cp:coreProperties>
</file>