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247" documentId="8_{382E637B-CECF-4765-B3BA-553599A094A0}" xr6:coauthVersionLast="47" xr6:coauthVersionMax="47" xr10:uidLastSave="{C0587B2C-4D39-43E1-95D1-01AC6E73F929}"/>
  <bookViews>
    <workbookView xWindow="-120" yWindow="-120" windowWidth="24240" windowHeight="13140" activeTab="1" xr2:uid="{E1BDA8BA-7C3D-4B55-98F4-682EA976F1BB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1" l="1"/>
  <c r="A57" i="1"/>
  <c r="A58" i="1"/>
  <c r="C57" i="1"/>
  <c r="D53" i="1"/>
  <c r="B49" i="1"/>
  <c r="B47" i="1"/>
  <c r="B42" i="1"/>
  <c r="B45" i="1"/>
  <c r="B38" i="1"/>
  <c r="B39" i="1"/>
  <c r="B40" i="1"/>
  <c r="D35" i="1"/>
  <c r="B32" i="1"/>
  <c r="C24" i="1"/>
  <c r="C23" i="1"/>
  <c r="D21" i="1"/>
  <c r="C13" i="1"/>
  <c r="B48" i="1" s="1"/>
  <c r="D17" i="1"/>
  <c r="B41" i="1" s="1"/>
  <c r="C15" i="1"/>
  <c r="C32" i="1" s="1"/>
  <c r="C14" i="1"/>
  <c r="C33" i="1" s="1"/>
  <c r="C12" i="1"/>
  <c r="C11" i="1"/>
  <c r="A1" i="1"/>
  <c r="C10" i="1"/>
  <c r="C9" i="1"/>
  <c r="C42" i="1" l="1"/>
  <c r="D32" i="1"/>
  <c r="D6" i="1"/>
  <c r="B33" i="1"/>
  <c r="B31" i="1"/>
  <c r="D31" i="1" s="1"/>
  <c r="D58" i="1" l="1"/>
  <c r="D24" i="1"/>
  <c r="D33" i="1"/>
  <c r="D34" i="1" s="1"/>
  <c r="D15" i="1"/>
  <c r="D16" i="1" l="1"/>
  <c r="D18" i="1" s="1"/>
  <c r="D19" i="1" l="1"/>
  <c r="D20" i="1" l="1"/>
  <c r="D22" i="1" s="1"/>
  <c r="D25" i="1" s="1"/>
  <c r="D60" i="1" s="1"/>
  <c r="D61" i="1" s="1"/>
  <c r="B46" i="1"/>
  <c r="C49" i="1" s="1"/>
  <c r="D50" i="1" s="1"/>
  <c r="D51" i="1" s="1"/>
  <c r="D54" i="1" s="1"/>
</calcChain>
</file>

<file path=xl/sharedStrings.xml><?xml version="1.0" encoding="utf-8"?>
<sst xmlns="http://schemas.openxmlformats.org/spreadsheetml/2006/main" count="90" uniqueCount="75">
  <si>
    <t>Office Expenses</t>
  </si>
  <si>
    <t>VAT</t>
  </si>
  <si>
    <t>Trade Payables</t>
  </si>
  <si>
    <t>Cash and Cash Equivalents</t>
  </si>
  <si>
    <t>Property (at cost)</t>
  </si>
  <si>
    <t>Vehicles (at cost)</t>
  </si>
  <si>
    <t>Vehicles</t>
  </si>
  <si>
    <t>Gross Profit</t>
  </si>
  <si>
    <t>Less Expenses</t>
  </si>
  <si>
    <t>Profit for the Year (before Tax)</t>
  </si>
  <si>
    <t>Profit for the Year (after Tax)</t>
  </si>
  <si>
    <t>Plus Unappropriated Profit b/f</t>
  </si>
  <si>
    <t>Unappropriated Profit c/f</t>
  </si>
  <si>
    <t>£000</t>
  </si>
  <si>
    <t>Provide for depreciation for the year as follows:</t>
  </si>
  <si>
    <t>Non-Current Assets</t>
  </si>
  <si>
    <t>Cost</t>
  </si>
  <si>
    <t>Agg Depn</t>
  </si>
  <si>
    <t>NBV</t>
  </si>
  <si>
    <t>Current Assets</t>
  </si>
  <si>
    <t>Inventory</t>
  </si>
  <si>
    <t>Dividends due (other receivables)</t>
  </si>
  <si>
    <t>Other Receivables</t>
  </si>
  <si>
    <t>Less Current Liabilities</t>
  </si>
  <si>
    <t>Working Equity</t>
  </si>
  <si>
    <t>Net Assets Employed</t>
  </si>
  <si>
    <t>Non-Current Liabilities</t>
  </si>
  <si>
    <t>Debentures</t>
  </si>
  <si>
    <t>Net Assets</t>
  </si>
  <si>
    <t>EQUITY</t>
  </si>
  <si>
    <t>Reserves</t>
  </si>
  <si>
    <t>Unappropriated Profit</t>
  </si>
  <si>
    <t>Property</t>
  </si>
  <si>
    <t>Debenture Interest due (other payables)</t>
  </si>
  <si>
    <t>200,000 8% Preference Shares of £1 each</t>
  </si>
  <si>
    <t xml:space="preserve">300,000 Ordinary Shares of 50p each </t>
  </si>
  <si>
    <t xml:space="preserve">10% Debentures </t>
  </si>
  <si>
    <t>Inventory at 31 December Year 3</t>
  </si>
  <si>
    <t>Discounts</t>
  </si>
  <si>
    <t>Advertising</t>
  </si>
  <si>
    <t>Provision for Bad Debts at 1 January Year 3</t>
  </si>
  <si>
    <t xml:space="preserve">Trade Payables </t>
  </si>
  <si>
    <t xml:space="preserve">Trade Receivables </t>
  </si>
  <si>
    <t>Bank</t>
  </si>
  <si>
    <t>Preference Dividend Paid</t>
  </si>
  <si>
    <t>Ordinary Dividend Paid</t>
  </si>
  <si>
    <t xml:space="preserve">Long-term Investments </t>
  </si>
  <si>
    <t>Unappropriated Profits at 1 January Year 3</t>
  </si>
  <si>
    <t>Fixtures and Equipment (at cost)</t>
  </si>
  <si>
    <t>Provisions for Depreciation at 1 January Year 3</t>
  </si>
  <si>
    <t>Fixtures and Equipment</t>
  </si>
  <si>
    <t>The inventory is valued at £15,000.</t>
  </si>
  <si>
    <t>The provision for bad debts is to be increased by £2,000.</t>
  </si>
  <si>
    <t>vehicles — 10% on cost</t>
  </si>
  <si>
    <t>Provide for corporation tax at 25%</t>
  </si>
  <si>
    <t>Dividends of 10% are receivable on the long-term investments.</t>
  </si>
  <si>
    <t>Advertising includes the payment for the first quarter of Year 4</t>
  </si>
  <si>
    <t>Carluke plc</t>
  </si>
  <si>
    <t>Increase in Provision for Bad Debts</t>
  </si>
  <si>
    <t>Depreciation: 
Vehicle</t>
  </si>
  <si>
    <t>Office expenses payable are £2,000</t>
  </si>
  <si>
    <t>Appropriation Account for year ended 31 December Year 3</t>
  </si>
  <si>
    <t>Fittings and Equipment</t>
  </si>
  <si>
    <t>Fittings and Equipment — 20% of the reduced balance</t>
  </si>
  <si>
    <t>Add Other Income:</t>
  </si>
  <si>
    <t>Dividend</t>
  </si>
  <si>
    <t>Debenture Interest</t>
  </si>
  <si>
    <t>Tax</t>
  </si>
  <si>
    <t>Ordinary Dividend paid</t>
  </si>
  <si>
    <t>Preference Dividend paid</t>
  </si>
  <si>
    <t>Statement of financial position as at 31 December Year 3</t>
  </si>
  <si>
    <t>Intangiable Assets: Investments</t>
  </si>
  <si>
    <r>
      <t xml:space="preserve">Trade Receivables </t>
    </r>
    <r>
      <rPr>
        <sz val="10"/>
        <color theme="1"/>
        <rFont val="Arial"/>
        <family val="2"/>
      </rPr>
      <t>(</t>
    </r>
    <r>
      <rPr>
        <sz val="12"/>
        <color theme="1"/>
        <rFont val="Arial"/>
        <family val="2"/>
      </rPr>
      <t>22-3)</t>
    </r>
  </si>
  <si>
    <t>Taxes Payable</t>
  </si>
  <si>
    <t>Office Expenses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</si>
</sst>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43" formatCode="_-* #,##0.00_-;\-* #,##0.00_-;_-* &quot;-&quot;??_-;_-@_-"/>
    <numFmt numFmtId="164" formatCode="&quot;£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9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top"/>
    </xf>
    <xf numFmtId="164" fontId="2" fillId="0" borderId="0" xfId="1" applyNumberFormat="1" applyFont="1" applyAlignment="1">
      <alignment vertical="top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2" fillId="0" borderId="0" xfId="1" applyNumberFormat="1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3" xfId="0" applyBorder="1"/>
    <xf numFmtId="0" fontId="7" fillId="0" borderId="3" xfId="0" applyFont="1" applyBorder="1" applyAlignment="1">
      <alignment horizontal="right" vertical="center"/>
    </xf>
    <xf numFmtId="9" fontId="2" fillId="0" borderId="0" xfId="1" applyNumberFormat="1" applyFont="1" applyAlignment="1">
      <alignment vertical="top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E430-6FA5-4A8C-8B4B-ACE465DBA615}">
  <dimension ref="A1:D42"/>
  <sheetViews>
    <sheetView workbookViewId="0">
      <selection activeCell="B14" sqref="B14"/>
    </sheetView>
  </sheetViews>
  <sheetFormatPr defaultRowHeight="14.25" x14ac:dyDescent="0.2"/>
  <cols>
    <col min="1" max="1" width="51" style="1" customWidth="1"/>
    <col min="2" max="2" width="12.7109375" style="1" bestFit="1" customWidth="1"/>
    <col min="3" max="16384" width="9.140625" style="1"/>
  </cols>
  <sheetData>
    <row r="1" spans="1:4" s="13" customFormat="1" ht="18" x14ac:dyDescent="0.25">
      <c r="A1" s="2" t="s">
        <v>57</v>
      </c>
    </row>
    <row r="3" spans="1:4" s="2" customFormat="1" ht="18" x14ac:dyDescent="0.25">
      <c r="A3" s="6"/>
      <c r="B3" s="11" t="s">
        <v>13</v>
      </c>
      <c r="C3" s="12" t="s">
        <v>13</v>
      </c>
      <c r="D3" s="6"/>
    </row>
    <row r="4" spans="1:4" s="2" customFormat="1" ht="18" x14ac:dyDescent="0.25">
      <c r="A4" s="15" t="s">
        <v>34</v>
      </c>
      <c r="B4"/>
      <c r="C4" s="16">
        <v>200</v>
      </c>
      <c r="D4" s="6"/>
    </row>
    <row r="5" spans="1:4" s="3" customFormat="1" ht="15" x14ac:dyDescent="0.25">
      <c r="A5" s="15" t="s">
        <v>35</v>
      </c>
      <c r="B5"/>
      <c r="C5" s="16">
        <v>150</v>
      </c>
      <c r="D5" s="6"/>
    </row>
    <row r="6" spans="1:4" ht="15" x14ac:dyDescent="0.25">
      <c r="A6" s="15" t="s">
        <v>36</v>
      </c>
      <c r="B6"/>
      <c r="C6" s="16">
        <v>100</v>
      </c>
      <c r="D6" s="6"/>
    </row>
    <row r="7" spans="1:4" ht="15" x14ac:dyDescent="0.25">
      <c r="A7" s="15" t="s">
        <v>7</v>
      </c>
      <c r="B7"/>
      <c r="C7" s="16">
        <v>142</v>
      </c>
      <c r="D7" s="6"/>
    </row>
    <row r="8" spans="1:4" ht="15" x14ac:dyDescent="0.25">
      <c r="A8" s="15" t="s">
        <v>37</v>
      </c>
      <c r="B8" s="16">
        <v>13</v>
      </c>
      <c r="C8"/>
      <c r="D8" s="6"/>
    </row>
    <row r="9" spans="1:4" ht="15" x14ac:dyDescent="0.25">
      <c r="A9" s="15" t="s">
        <v>0</v>
      </c>
      <c r="B9" s="16">
        <v>60</v>
      </c>
      <c r="C9"/>
      <c r="D9" s="6"/>
    </row>
    <row r="10" spans="1:4" x14ac:dyDescent="0.2">
      <c r="A10" s="15" t="s">
        <v>38</v>
      </c>
      <c r="B10" s="16">
        <v>6</v>
      </c>
      <c r="C10" s="16"/>
      <c r="D10" s="6"/>
    </row>
    <row r="11" spans="1:4" x14ac:dyDescent="0.2">
      <c r="A11" s="15" t="s">
        <v>39</v>
      </c>
      <c r="B11" s="16">
        <v>10</v>
      </c>
      <c r="C11" s="16"/>
      <c r="D11" s="6"/>
    </row>
    <row r="12" spans="1:4" x14ac:dyDescent="0.2">
      <c r="A12" s="15" t="s">
        <v>40</v>
      </c>
      <c r="B12" s="16"/>
      <c r="C12" s="16">
        <v>1</v>
      </c>
      <c r="D12" s="6"/>
    </row>
    <row r="13" spans="1:4" ht="15" x14ac:dyDescent="0.25">
      <c r="A13" s="15" t="s">
        <v>41</v>
      </c>
      <c r="B13"/>
      <c r="C13" s="16">
        <v>21</v>
      </c>
      <c r="D13" s="6"/>
    </row>
    <row r="14" spans="1:4" ht="15" x14ac:dyDescent="0.25">
      <c r="A14" s="15" t="s">
        <v>42</v>
      </c>
      <c r="B14" s="16">
        <v>22</v>
      </c>
      <c r="C14"/>
      <c r="D14" s="6"/>
    </row>
    <row r="15" spans="1:4" ht="15" x14ac:dyDescent="0.25">
      <c r="A15" s="15" t="s">
        <v>43</v>
      </c>
      <c r="B15"/>
      <c r="C15" s="16">
        <v>51</v>
      </c>
      <c r="D15" s="6"/>
    </row>
    <row r="16" spans="1:4" x14ac:dyDescent="0.2">
      <c r="A16" s="15" t="s">
        <v>44</v>
      </c>
      <c r="B16" s="16">
        <v>16</v>
      </c>
      <c r="C16" s="16"/>
      <c r="D16" s="6"/>
    </row>
    <row r="17" spans="1:4" x14ac:dyDescent="0.2">
      <c r="A17" s="15" t="s">
        <v>45</v>
      </c>
      <c r="B17" s="16">
        <v>12</v>
      </c>
      <c r="C17" s="16"/>
      <c r="D17" s="6"/>
    </row>
    <row r="18" spans="1:4" ht="15" x14ac:dyDescent="0.25">
      <c r="A18" s="15" t="s">
        <v>46</v>
      </c>
      <c r="B18" s="16">
        <v>150</v>
      </c>
      <c r="C18"/>
      <c r="D18" s="6"/>
    </row>
    <row r="19" spans="1:4" ht="15" x14ac:dyDescent="0.25">
      <c r="A19" s="15" t="s">
        <v>1</v>
      </c>
      <c r="B19" s="16">
        <v>14</v>
      </c>
      <c r="C19"/>
      <c r="D19" s="6"/>
    </row>
    <row r="20" spans="1:4" ht="15" x14ac:dyDescent="0.25">
      <c r="A20" s="15" t="s">
        <v>47</v>
      </c>
      <c r="B20"/>
      <c r="C20" s="16">
        <v>70</v>
      </c>
      <c r="D20" s="6"/>
    </row>
    <row r="21" spans="1:4" ht="15" x14ac:dyDescent="0.25">
      <c r="A21" s="15" t="s">
        <v>4</v>
      </c>
      <c r="B21" s="16">
        <v>280</v>
      </c>
      <c r="C21"/>
      <c r="D21" s="6"/>
    </row>
    <row r="22" spans="1:4" ht="15" x14ac:dyDescent="0.25">
      <c r="A22" s="15" t="s">
        <v>48</v>
      </c>
      <c r="B22" s="16">
        <v>150</v>
      </c>
      <c r="C22"/>
      <c r="D22" s="6"/>
    </row>
    <row r="23" spans="1:4" ht="15" x14ac:dyDescent="0.25">
      <c r="A23" s="15" t="s">
        <v>5</v>
      </c>
      <c r="B23" s="16">
        <v>90</v>
      </c>
      <c r="C23"/>
      <c r="D23" s="6"/>
    </row>
    <row r="24" spans="1:4" ht="20.25" customHeight="1" x14ac:dyDescent="0.2">
      <c r="A24" s="15" t="s">
        <v>49</v>
      </c>
      <c r="B24" s="16"/>
      <c r="C24" s="16"/>
      <c r="D24" s="6"/>
    </row>
    <row r="25" spans="1:4" x14ac:dyDescent="0.2">
      <c r="A25" s="15" t="s">
        <v>50</v>
      </c>
      <c r="B25" s="16"/>
      <c r="C25" s="16">
        <v>70</v>
      </c>
      <c r="D25" s="6"/>
    </row>
    <row r="26" spans="1:4" ht="15.75" thickBot="1" x14ac:dyDescent="0.3">
      <c r="A26" s="15" t="s">
        <v>6</v>
      </c>
      <c r="B26" s="17"/>
      <c r="C26" s="18">
        <v>18</v>
      </c>
      <c r="D26" s="6"/>
    </row>
    <row r="27" spans="1:4" ht="15" thickBot="1" x14ac:dyDescent="0.25">
      <c r="A27" s="15"/>
      <c r="B27" s="18">
        <v>823</v>
      </c>
      <c r="C27" s="18">
        <v>823</v>
      </c>
      <c r="D27" s="6"/>
    </row>
    <row r="28" spans="1:4" x14ac:dyDescent="0.2">
      <c r="A28" s="6"/>
      <c r="B28" s="8"/>
      <c r="C28" s="8"/>
      <c r="D28" s="6"/>
    </row>
    <row r="29" spans="1:4" ht="15" x14ac:dyDescent="0.2">
      <c r="B29" s="11" t="s">
        <v>13</v>
      </c>
    </row>
    <row r="30" spans="1:4" ht="15" x14ac:dyDescent="0.25">
      <c r="A30" s="9" t="s">
        <v>51</v>
      </c>
      <c r="B30" s="14">
        <v>15</v>
      </c>
      <c r="C30"/>
    </row>
    <row r="31" spans="1:4" x14ac:dyDescent="0.2">
      <c r="A31" s="6" t="s">
        <v>60</v>
      </c>
      <c r="B31" s="14">
        <v>2</v>
      </c>
    </row>
    <row r="32" spans="1:4" ht="28.5" x14ac:dyDescent="0.2">
      <c r="A32" s="6" t="s">
        <v>56</v>
      </c>
      <c r="B32" s="19">
        <v>0.2</v>
      </c>
    </row>
    <row r="33" spans="1:2" ht="28.5" x14ac:dyDescent="0.2">
      <c r="A33" s="6" t="s">
        <v>52</v>
      </c>
      <c r="B33" s="14">
        <v>2</v>
      </c>
    </row>
    <row r="34" spans="1:2" ht="15" x14ac:dyDescent="0.25">
      <c r="A34" s="5" t="s">
        <v>14</v>
      </c>
      <c r="B34"/>
    </row>
    <row r="35" spans="1:2" x14ac:dyDescent="0.2">
      <c r="A35" s="5" t="s">
        <v>63</v>
      </c>
      <c r="B35" s="4">
        <v>0.2</v>
      </c>
    </row>
    <row r="36" spans="1:2" x14ac:dyDescent="0.2">
      <c r="A36" s="5" t="s">
        <v>53</v>
      </c>
      <c r="B36" s="4">
        <v>0.1</v>
      </c>
    </row>
    <row r="37" spans="1:2" x14ac:dyDescent="0.2">
      <c r="A37" s="6" t="s">
        <v>54</v>
      </c>
      <c r="B37" s="4">
        <v>0.25</v>
      </c>
    </row>
    <row r="38" spans="1:2" ht="28.5" x14ac:dyDescent="0.2">
      <c r="A38" s="3" t="s">
        <v>55</v>
      </c>
      <c r="B38" s="4">
        <v>0.1</v>
      </c>
    </row>
    <row r="39" spans="1:2" x14ac:dyDescent="0.2">
      <c r="A39" s="6"/>
      <c r="B39" s="14"/>
    </row>
    <row r="40" spans="1:2" x14ac:dyDescent="0.2">
      <c r="A40" s="6"/>
      <c r="B40" s="10"/>
    </row>
    <row r="41" spans="1:2" x14ac:dyDescent="0.2">
      <c r="A41" s="7"/>
      <c r="B41" s="14"/>
    </row>
    <row r="42" spans="1:2" x14ac:dyDescent="0.2">
      <c r="B42" s="10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3965-1A46-44A4-BC0D-45C7E1E37D0E}">
  <dimension ref="A1:E61"/>
  <sheetViews>
    <sheetView tabSelected="1" topLeftCell="A42" workbookViewId="0">
      <selection activeCell="G33" sqref="G33"/>
    </sheetView>
  </sheetViews>
  <sheetFormatPr defaultRowHeight="15" x14ac:dyDescent="0.2"/>
  <cols>
    <col min="1" max="1" width="35.7109375" style="21" customWidth="1"/>
    <col min="2" max="2" width="10.85546875" style="21" bestFit="1" customWidth="1"/>
    <col min="3" max="3" width="9.5703125" style="21" customWidth="1"/>
    <col min="4" max="16384" width="9.140625" style="21"/>
  </cols>
  <sheetData>
    <row r="1" spans="1:5" s="20" customFormat="1" ht="18" x14ac:dyDescent="0.25">
      <c r="A1" s="2" t="str">
        <f>Question!A1</f>
        <v>Carluke plc</v>
      </c>
    </row>
    <row r="2" spans="1:5" s="20" customFormat="1" ht="15.75" x14ac:dyDescent="0.25"/>
    <row r="3" spans="1:5" ht="15.75" x14ac:dyDescent="0.25">
      <c r="A3" s="20" t="s">
        <v>61</v>
      </c>
    </row>
    <row r="4" spans="1:5" ht="15.75" x14ac:dyDescent="0.2">
      <c r="A4" s="22"/>
      <c r="D4" s="23"/>
    </row>
    <row r="5" spans="1:5" ht="15.75" x14ac:dyDescent="0.2">
      <c r="A5" s="24"/>
      <c r="B5" s="33" t="s">
        <v>13</v>
      </c>
      <c r="C5" s="33" t="s">
        <v>13</v>
      </c>
      <c r="D5" s="33" t="s">
        <v>13</v>
      </c>
      <c r="E5" s="25"/>
    </row>
    <row r="6" spans="1:5" ht="15.75" x14ac:dyDescent="0.2">
      <c r="A6" s="24" t="s">
        <v>7</v>
      </c>
      <c r="B6" s="26"/>
      <c r="C6" s="26"/>
      <c r="D6" s="26">
        <f>Question!C7</f>
        <v>142</v>
      </c>
      <c r="E6" s="23"/>
    </row>
    <row r="7" spans="1:5" ht="15.75" x14ac:dyDescent="0.2">
      <c r="A7" s="24"/>
      <c r="B7" s="26"/>
      <c r="C7" s="26"/>
      <c r="D7" s="26"/>
      <c r="E7" s="23"/>
    </row>
    <row r="8" spans="1:5" ht="15.75" x14ac:dyDescent="0.2">
      <c r="A8" s="24" t="s">
        <v>8</v>
      </c>
      <c r="B8" s="26"/>
      <c r="C8" s="26"/>
      <c r="D8" s="26"/>
      <c r="E8" s="23"/>
    </row>
    <row r="9" spans="1:5" ht="15.75" x14ac:dyDescent="0.2">
      <c r="A9" s="22" t="s">
        <v>0</v>
      </c>
      <c r="B9" s="26"/>
      <c r="C9" s="26">
        <f>Question!B9+Question!B31</f>
        <v>62</v>
      </c>
      <c r="D9" s="26"/>
      <c r="E9" s="23"/>
    </row>
    <row r="10" spans="1:5" ht="15.75" x14ac:dyDescent="0.2">
      <c r="A10" s="22" t="s">
        <v>38</v>
      </c>
      <c r="B10" s="26"/>
      <c r="C10" s="26">
        <f>Question!B10</f>
        <v>6</v>
      </c>
      <c r="D10" s="24"/>
      <c r="E10" s="23"/>
    </row>
    <row r="11" spans="1:5" ht="15.75" x14ac:dyDescent="0.2">
      <c r="A11" s="22" t="s">
        <v>39</v>
      </c>
      <c r="B11" s="26"/>
      <c r="C11" s="27">
        <f>Question!B11-(Question!B11*Question!B32)</f>
        <v>8</v>
      </c>
      <c r="D11" s="26"/>
      <c r="E11" s="23"/>
    </row>
    <row r="12" spans="1:5" ht="30" x14ac:dyDescent="0.2">
      <c r="A12" s="22" t="s">
        <v>58</v>
      </c>
      <c r="B12" s="26"/>
      <c r="C12" s="26">
        <f>Question!B31</f>
        <v>2</v>
      </c>
      <c r="D12" s="26"/>
      <c r="E12" s="23"/>
    </row>
    <row r="13" spans="1:5" ht="15.75" x14ac:dyDescent="0.2">
      <c r="A13" s="22" t="s">
        <v>66</v>
      </c>
      <c r="B13" s="26"/>
      <c r="C13" s="26">
        <f>Question!C6*10%</f>
        <v>10</v>
      </c>
      <c r="D13" s="26"/>
      <c r="E13" s="23"/>
    </row>
    <row r="14" spans="1:5" ht="30" x14ac:dyDescent="0.2">
      <c r="A14" s="22" t="s">
        <v>59</v>
      </c>
      <c r="B14" s="26"/>
      <c r="C14" s="28">
        <f>Question!B23*Question!B36</f>
        <v>9</v>
      </c>
      <c r="D14" s="26"/>
      <c r="E14" s="23"/>
    </row>
    <row r="15" spans="1:5" ht="15.75" x14ac:dyDescent="0.2">
      <c r="A15" s="22" t="s">
        <v>62</v>
      </c>
      <c r="B15" s="26"/>
      <c r="C15" s="29">
        <f>(Question!B22-Question!C25)*Question!B35</f>
        <v>16</v>
      </c>
      <c r="D15" s="29">
        <f>SUM(C9:C15)</f>
        <v>113</v>
      </c>
      <c r="E15" s="25"/>
    </row>
    <row r="16" spans="1:5" ht="15.75" x14ac:dyDescent="0.2">
      <c r="A16" s="24" t="s">
        <v>64</v>
      </c>
      <c r="B16" s="26"/>
      <c r="C16" s="26"/>
      <c r="D16" s="26">
        <f>D6-D15</f>
        <v>29</v>
      </c>
      <c r="E16" s="23"/>
    </row>
    <row r="17" spans="1:5" ht="15.75" x14ac:dyDescent="0.2">
      <c r="A17" s="22" t="s">
        <v>65</v>
      </c>
      <c r="B17" s="26"/>
      <c r="C17" s="26"/>
      <c r="D17" s="29">
        <f>Question!B18*Question!B38</f>
        <v>15</v>
      </c>
      <c r="E17" s="23"/>
    </row>
    <row r="18" spans="1:5" ht="15.75" x14ac:dyDescent="0.2">
      <c r="A18" s="22" t="s">
        <v>9</v>
      </c>
      <c r="B18" s="26"/>
      <c r="C18" s="26"/>
      <c r="D18" s="26">
        <f>D16+D17</f>
        <v>44</v>
      </c>
      <c r="E18" s="23"/>
    </row>
    <row r="19" spans="1:5" ht="15.75" x14ac:dyDescent="0.2">
      <c r="A19" s="22" t="s">
        <v>67</v>
      </c>
      <c r="B19" s="26"/>
      <c r="C19" s="26"/>
      <c r="D19" s="29">
        <f>D18*Question!B37</f>
        <v>11</v>
      </c>
      <c r="E19" s="23"/>
    </row>
    <row r="20" spans="1:5" ht="15.75" x14ac:dyDescent="0.2">
      <c r="A20" s="22" t="s">
        <v>10</v>
      </c>
      <c r="B20" s="26"/>
      <c r="C20" s="26"/>
      <c r="D20" s="26">
        <f>D18-D19</f>
        <v>33</v>
      </c>
      <c r="E20" s="23"/>
    </row>
    <row r="21" spans="1:5" ht="15.75" x14ac:dyDescent="0.2">
      <c r="A21" s="22" t="s">
        <v>11</v>
      </c>
      <c r="B21" s="26"/>
      <c r="C21" s="26"/>
      <c r="D21" s="29">
        <f>Question!C20</f>
        <v>70</v>
      </c>
      <c r="E21" s="23"/>
    </row>
    <row r="22" spans="1:5" ht="15.75" x14ac:dyDescent="0.2">
      <c r="A22" s="22"/>
      <c r="B22" s="26"/>
      <c r="C22" s="26"/>
      <c r="D22" s="26">
        <f>D20+D21</f>
        <v>103</v>
      </c>
      <c r="E22" s="23"/>
    </row>
    <row r="23" spans="1:5" ht="15.75" x14ac:dyDescent="0.2">
      <c r="A23" s="22" t="s">
        <v>69</v>
      </c>
      <c r="B23" s="26"/>
      <c r="C23" s="26">
        <f>Question!B16</f>
        <v>16</v>
      </c>
      <c r="D23" s="26"/>
      <c r="E23" s="23"/>
    </row>
    <row r="24" spans="1:5" ht="15.75" x14ac:dyDescent="0.2">
      <c r="A24" s="22" t="s">
        <v>68</v>
      </c>
      <c r="B24" s="26"/>
      <c r="C24" s="29">
        <f>Question!B17</f>
        <v>12</v>
      </c>
      <c r="D24" s="29">
        <f>C23+C24</f>
        <v>28</v>
      </c>
      <c r="E24" s="23"/>
    </row>
    <row r="25" spans="1:5" ht="15.75" x14ac:dyDescent="0.2">
      <c r="A25" s="24" t="s">
        <v>12</v>
      </c>
      <c r="B25" s="26"/>
      <c r="C25" s="26"/>
      <c r="D25" s="30">
        <f>D22-D24</f>
        <v>75</v>
      </c>
      <c r="E25" s="25"/>
    </row>
    <row r="26" spans="1:5" ht="15.75" x14ac:dyDescent="0.2">
      <c r="A26" s="24"/>
      <c r="B26" s="26"/>
      <c r="C26" s="26"/>
      <c r="D26" s="26"/>
      <c r="E26" s="25"/>
    </row>
    <row r="27" spans="1:5" ht="31.5" customHeight="1" x14ac:dyDescent="0.2">
      <c r="A27" s="34" t="s">
        <v>70</v>
      </c>
      <c r="B27" s="34"/>
      <c r="C27" s="34"/>
      <c r="D27" s="34"/>
      <c r="E27" s="25"/>
    </row>
    <row r="28" spans="1:5" ht="15.75" x14ac:dyDescent="0.2">
      <c r="A28" s="24"/>
      <c r="B28" s="33" t="s">
        <v>13</v>
      </c>
      <c r="C28" s="33" t="s">
        <v>13</v>
      </c>
      <c r="D28" s="33" t="s">
        <v>13</v>
      </c>
      <c r="E28" s="25"/>
    </row>
    <row r="29" spans="1:5" ht="31.5" x14ac:dyDescent="0.2">
      <c r="A29" s="31" t="s">
        <v>15</v>
      </c>
      <c r="B29" s="23" t="s">
        <v>16</v>
      </c>
      <c r="C29" s="23" t="s">
        <v>17</v>
      </c>
      <c r="D29" s="23" t="s">
        <v>18</v>
      </c>
      <c r="E29" s="25"/>
    </row>
    <row r="30" spans="1:5" ht="15.75" x14ac:dyDescent="0.2">
      <c r="A30" s="24"/>
      <c r="B30" s="26"/>
      <c r="C30" s="26"/>
      <c r="D30" s="26"/>
      <c r="E30" s="32"/>
    </row>
    <row r="31" spans="1:5" ht="15.75" x14ac:dyDescent="0.2">
      <c r="A31" s="22" t="s">
        <v>32</v>
      </c>
      <c r="B31" s="26">
        <f>Question!B21</f>
        <v>280</v>
      </c>
      <c r="C31" s="26">
        <v>0</v>
      </c>
      <c r="D31" s="26">
        <f>B31-C31</f>
        <v>280</v>
      </c>
      <c r="E31" s="25"/>
    </row>
    <row r="32" spans="1:5" ht="15.75" x14ac:dyDescent="0.2">
      <c r="A32" s="22" t="s">
        <v>62</v>
      </c>
      <c r="B32" s="26">
        <f>Question!B22</f>
        <v>150</v>
      </c>
      <c r="C32" s="26">
        <f>Question!C25+Answer!C15</f>
        <v>86</v>
      </c>
      <c r="D32" s="26">
        <f>B32-C32</f>
        <v>64</v>
      </c>
      <c r="E32" s="25"/>
    </row>
    <row r="33" spans="1:5" ht="15.75" x14ac:dyDescent="0.2">
      <c r="A33" s="22" t="s">
        <v>6</v>
      </c>
      <c r="B33" s="29">
        <f>Question!B23</f>
        <v>90</v>
      </c>
      <c r="C33" s="29">
        <f>Question!C26+Answer!C14</f>
        <v>27</v>
      </c>
      <c r="D33" s="29">
        <f>B33-C33</f>
        <v>63</v>
      </c>
      <c r="E33" s="25"/>
    </row>
    <row r="34" spans="1:5" ht="15.75" x14ac:dyDescent="0.2">
      <c r="A34" s="24"/>
      <c r="B34" s="23"/>
      <c r="C34" s="23"/>
      <c r="D34" s="26">
        <f>SUM(D31:D33)</f>
        <v>407</v>
      </c>
      <c r="E34" s="25"/>
    </row>
    <row r="35" spans="1:5" ht="15.75" x14ac:dyDescent="0.2">
      <c r="A35" s="22" t="s">
        <v>71</v>
      </c>
      <c r="B35" s="26"/>
      <c r="C35" s="26"/>
      <c r="D35" s="26">
        <f>Question!B18</f>
        <v>150</v>
      </c>
      <c r="E35" s="25"/>
    </row>
    <row r="36" spans="1:5" ht="15.75" x14ac:dyDescent="0.2">
      <c r="A36" s="22"/>
      <c r="B36" s="26"/>
      <c r="C36" s="26"/>
      <c r="D36" s="26"/>
      <c r="E36" s="25"/>
    </row>
    <row r="37" spans="1:5" ht="15.75" x14ac:dyDescent="0.2">
      <c r="A37" s="24" t="s">
        <v>19</v>
      </c>
      <c r="B37" s="26"/>
      <c r="C37" s="26"/>
      <c r="D37" s="26"/>
      <c r="E37" s="25"/>
    </row>
    <row r="38" spans="1:5" ht="15.75" x14ac:dyDescent="0.2">
      <c r="A38" s="22" t="s">
        <v>20</v>
      </c>
      <c r="B38" s="26">
        <f>Question!B8</f>
        <v>13</v>
      </c>
      <c r="C38" s="26"/>
      <c r="D38" s="26"/>
      <c r="E38" s="25"/>
    </row>
    <row r="39" spans="1:5" x14ac:dyDescent="0.2">
      <c r="A39" s="22" t="s">
        <v>72</v>
      </c>
      <c r="B39" s="21">
        <f>Question!B14-(Question!C12+Question!B33)</f>
        <v>19</v>
      </c>
    </row>
    <row r="40" spans="1:5" ht="15.75" x14ac:dyDescent="0.2">
      <c r="A40" s="22" t="s">
        <v>1</v>
      </c>
      <c r="B40" s="26">
        <f>Question!B19</f>
        <v>14</v>
      </c>
      <c r="C40" s="26"/>
      <c r="D40" s="26"/>
      <c r="E40" s="25"/>
    </row>
    <row r="41" spans="1:5" ht="15.75" x14ac:dyDescent="0.2">
      <c r="A41" s="22" t="s">
        <v>21</v>
      </c>
      <c r="B41" s="26">
        <f>D17</f>
        <v>15</v>
      </c>
      <c r="C41" s="26"/>
      <c r="D41" s="26"/>
      <c r="E41" s="25"/>
    </row>
    <row r="42" spans="1:5" ht="15.75" x14ac:dyDescent="0.2">
      <c r="A42" s="22" t="s">
        <v>22</v>
      </c>
      <c r="B42" s="29">
        <f>Question!B32*Question!B11</f>
        <v>2</v>
      </c>
      <c r="C42" s="26">
        <f>SUM(B38:B42)</f>
        <v>63</v>
      </c>
      <c r="D42" s="26"/>
      <c r="E42" s="25"/>
    </row>
    <row r="43" spans="1:5" ht="15.75" x14ac:dyDescent="0.2">
      <c r="A43" s="22"/>
      <c r="B43" s="26"/>
      <c r="C43" s="26"/>
      <c r="D43" s="26"/>
      <c r="E43" s="25"/>
    </row>
    <row r="44" spans="1:5" ht="15.75" x14ac:dyDescent="0.2">
      <c r="A44" s="24" t="s">
        <v>23</v>
      </c>
      <c r="B44" s="26"/>
      <c r="C44" s="26"/>
      <c r="D44" s="26"/>
      <c r="E44" s="25"/>
    </row>
    <row r="45" spans="1:5" ht="15.75" x14ac:dyDescent="0.2">
      <c r="A45" s="22" t="s">
        <v>2</v>
      </c>
      <c r="B45" s="26">
        <f>Question!C13</f>
        <v>21</v>
      </c>
      <c r="C45" s="26"/>
      <c r="D45" s="26"/>
      <c r="E45" s="25"/>
    </row>
    <row r="46" spans="1:5" ht="15.75" x14ac:dyDescent="0.2">
      <c r="A46" s="22" t="s">
        <v>73</v>
      </c>
      <c r="B46" s="26">
        <f>D19</f>
        <v>11</v>
      </c>
      <c r="C46" s="24"/>
      <c r="D46" s="26"/>
      <c r="E46" s="25"/>
    </row>
    <row r="47" spans="1:5" ht="15.75" x14ac:dyDescent="0.2">
      <c r="A47" s="22" t="s">
        <v>74</v>
      </c>
      <c r="B47" s="26">
        <f>Question!B31</f>
        <v>2</v>
      </c>
      <c r="C47" s="24"/>
      <c r="D47" s="26"/>
      <c r="E47" s="25"/>
    </row>
    <row r="48" spans="1:5" ht="30" x14ac:dyDescent="0.2">
      <c r="A48" s="22" t="s">
        <v>33</v>
      </c>
      <c r="B48" s="26">
        <f>C13</f>
        <v>10</v>
      </c>
      <c r="C48" s="26"/>
      <c r="D48" s="26"/>
      <c r="E48" s="25"/>
    </row>
    <row r="49" spans="1:5" ht="15.75" x14ac:dyDescent="0.2">
      <c r="A49" s="22" t="s">
        <v>3</v>
      </c>
      <c r="B49" s="29">
        <f>Question!C15</f>
        <v>51</v>
      </c>
      <c r="C49" s="29">
        <f>SUM(B45:B49)</f>
        <v>95</v>
      </c>
      <c r="D49" s="26"/>
      <c r="E49" s="25"/>
    </row>
    <row r="50" spans="1:5" ht="15.75" x14ac:dyDescent="0.2">
      <c r="A50" s="24" t="s">
        <v>24</v>
      </c>
      <c r="B50" s="26"/>
      <c r="C50" s="26"/>
      <c r="D50" s="29">
        <f>C42-C49</f>
        <v>-32</v>
      </c>
      <c r="E50" s="25"/>
    </row>
    <row r="51" spans="1:5" ht="15.75" x14ac:dyDescent="0.2">
      <c r="A51" s="24" t="s">
        <v>25</v>
      </c>
      <c r="B51" s="26"/>
      <c r="C51" s="26"/>
      <c r="D51" s="26">
        <f>D34+D35+D50</f>
        <v>525</v>
      </c>
      <c r="E51" s="25"/>
    </row>
    <row r="52" spans="1:5" ht="15.75" x14ac:dyDescent="0.2">
      <c r="A52" s="24" t="s">
        <v>26</v>
      </c>
      <c r="B52" s="26"/>
      <c r="C52" s="26"/>
      <c r="D52" s="26"/>
      <c r="E52" s="25"/>
    </row>
    <row r="53" spans="1:5" ht="15.75" x14ac:dyDescent="0.2">
      <c r="A53" s="22" t="s">
        <v>27</v>
      </c>
      <c r="B53" s="26"/>
      <c r="C53" s="26"/>
      <c r="D53" s="29">
        <f>Question!C6</f>
        <v>100</v>
      </c>
      <c r="E53" s="25"/>
    </row>
    <row r="54" spans="1:5" ht="15.75" x14ac:dyDescent="0.2">
      <c r="A54" s="24" t="s">
        <v>28</v>
      </c>
      <c r="B54" s="26"/>
      <c r="C54" s="26"/>
      <c r="D54" s="29">
        <f>D51-D53</f>
        <v>425</v>
      </c>
      <c r="E54" s="25"/>
    </row>
    <row r="55" spans="1:5" ht="15.75" x14ac:dyDescent="0.2">
      <c r="A55" s="24"/>
      <c r="B55" s="26"/>
      <c r="C55" s="26"/>
      <c r="D55" s="26"/>
      <c r="E55" s="25"/>
    </row>
    <row r="56" spans="1:5" ht="15.75" x14ac:dyDescent="0.2">
      <c r="A56" s="24" t="s">
        <v>29</v>
      </c>
      <c r="B56" s="26"/>
      <c r="C56" s="26"/>
      <c r="D56" s="26"/>
      <c r="E56" s="25"/>
    </row>
    <row r="57" spans="1:5" ht="30" x14ac:dyDescent="0.2">
      <c r="A57" s="22" t="str">
        <f>Question!A5</f>
        <v xml:space="preserve">300,000 Ordinary Shares of 50p each </v>
      </c>
      <c r="B57" s="26"/>
      <c r="C57" s="26">
        <f>Question!C5</f>
        <v>150</v>
      </c>
      <c r="D57" s="26"/>
      <c r="E57" s="25"/>
    </row>
    <row r="58" spans="1:5" ht="30" x14ac:dyDescent="0.2">
      <c r="A58" s="22" t="str">
        <f>Question!A4</f>
        <v>200,000 8% Preference Shares of £1 each</v>
      </c>
      <c r="B58" s="26"/>
      <c r="C58" s="29">
        <f>Question!C4</f>
        <v>200</v>
      </c>
      <c r="D58" s="26">
        <f>C57+C58</f>
        <v>350</v>
      </c>
      <c r="E58" s="25"/>
    </row>
    <row r="59" spans="1:5" ht="15.75" x14ac:dyDescent="0.2">
      <c r="A59" s="24" t="s">
        <v>30</v>
      </c>
      <c r="B59" s="26"/>
      <c r="C59" s="26"/>
      <c r="D59" s="26"/>
      <c r="E59" s="25"/>
    </row>
    <row r="60" spans="1:5" ht="15.75" x14ac:dyDescent="0.2">
      <c r="A60" s="22" t="s">
        <v>31</v>
      </c>
      <c r="B60" s="26"/>
      <c r="C60" s="26"/>
      <c r="D60" s="26">
        <f>D25</f>
        <v>75</v>
      </c>
      <c r="E60" s="25"/>
    </row>
    <row r="61" spans="1:5" ht="15.75" x14ac:dyDescent="0.2">
      <c r="A61" s="22"/>
      <c r="B61" s="26"/>
      <c r="C61" s="26"/>
      <c r="D61" s="30">
        <f>D58+D60</f>
        <v>425</v>
      </c>
      <c r="E61" s="25"/>
    </row>
  </sheetData>
  <mergeCells count="1">
    <mergeCell ref="A27:D27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2021-12-07T12:13:55Z</dcterms:created>
  <dcterms:modified xsi:type="dcterms:W3CDTF">2022-12-05T10:26:43Z</dcterms:modified>
</cp:coreProperties>
</file>