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Accounts for excel/For Diane Santana/H Resource pack in Excel/"/>
    </mc:Choice>
  </mc:AlternateContent>
  <xr:revisionPtr revIDLastSave="683" documentId="8_{382E637B-CECF-4765-B3BA-553599A094A0}" xr6:coauthVersionLast="47" xr6:coauthVersionMax="47" xr10:uidLastSave="{32643320-2FDC-4425-9B7E-860FB5B121DB}"/>
  <bookViews>
    <workbookView xWindow="-13620" yWindow="-5475" windowWidth="13740" windowHeight="23640" activeTab="1" xr2:uid="{E1BDA8BA-7C3D-4B55-98F4-682EA976F1BB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1" l="1"/>
  <c r="C47" i="1"/>
  <c r="C46" i="1"/>
  <c r="C45" i="1"/>
  <c r="B39" i="1"/>
  <c r="B38" i="1"/>
  <c r="C43" i="1"/>
  <c r="B41" i="1"/>
  <c r="B40" i="1"/>
  <c r="B33" i="1"/>
  <c r="B30" i="1"/>
  <c r="C28" i="1"/>
  <c r="C22" i="1"/>
  <c r="C20" i="1"/>
  <c r="B18" i="1"/>
  <c r="B17" i="1"/>
  <c r="B16" i="1"/>
  <c r="B15" i="1"/>
  <c r="B14" i="1"/>
  <c r="C11" i="1"/>
  <c r="C8" i="1"/>
  <c r="C6" i="1"/>
  <c r="C5" i="1"/>
  <c r="C41" i="1" l="1"/>
  <c r="C18" i="1"/>
  <c r="C7" i="1"/>
  <c r="C9" i="1" s="1"/>
  <c r="C12" i="1" s="1"/>
  <c r="C19" i="1" l="1"/>
  <c r="C21" i="1" s="1"/>
  <c r="C23" i="1" s="1"/>
  <c r="B31" i="1" s="1"/>
  <c r="B32" i="1" s="1"/>
  <c r="C33" i="1" s="1"/>
  <c r="C35" i="1" s="1"/>
  <c r="C42" i="1" s="1"/>
  <c r="C44" i="1" l="1"/>
  <c r="A1" i="1" l="1"/>
</calcChain>
</file>

<file path=xl/sharedStrings.xml><?xml version="1.0" encoding="utf-8"?>
<sst xmlns="http://schemas.openxmlformats.org/spreadsheetml/2006/main" count="74" uniqueCount="61">
  <si>
    <t>Less Expenses</t>
  </si>
  <si>
    <t>£000</t>
  </si>
  <si>
    <t>Sales Revenue</t>
  </si>
  <si>
    <t xml:space="preserve">Opening Inventory </t>
  </si>
  <si>
    <t xml:space="preserve">Less Closing Inventory  </t>
  </si>
  <si>
    <t xml:space="preserve">GROSS PROFIT   </t>
  </si>
  <si>
    <t>Ochil Industries plc</t>
  </si>
  <si>
    <t>Dr</t>
  </si>
  <si>
    <t>Cr</t>
  </si>
  <si>
    <t>Revenue of Finished Goods</t>
  </si>
  <si>
    <t xml:space="preserve">Purchases of Raw Materials </t>
  </si>
  <si>
    <t>Inventories at 1 January Year 2:</t>
  </si>
  <si>
    <t>Raw Materials</t>
  </si>
  <si>
    <t>Work-in-progress</t>
  </si>
  <si>
    <t>Finished Goods</t>
  </si>
  <si>
    <t xml:space="preserve">Direct Wages </t>
  </si>
  <si>
    <t>Salaries</t>
  </si>
  <si>
    <t xml:space="preserve">Insurance </t>
  </si>
  <si>
    <t xml:space="preserve">Factory Expenses </t>
  </si>
  <si>
    <t>Factory Power</t>
  </si>
  <si>
    <t>Office Expenses</t>
  </si>
  <si>
    <t>Factory Machinery at cost</t>
  </si>
  <si>
    <t>Office Equipment at cost</t>
  </si>
  <si>
    <t>500,000 Ordinary Shares of £1 each</t>
  </si>
  <si>
    <t>Unappropriated Profit at 1 January Year 2</t>
  </si>
  <si>
    <t>Notes at 31 December Year 2</t>
  </si>
  <si>
    <t xml:space="preserve">Insurance receivable </t>
  </si>
  <si>
    <t xml:space="preserve">Office expenses payable </t>
  </si>
  <si>
    <t>Provide for corporation tax</t>
  </si>
  <si>
    <t>Factory machinery is depreciated at 10% per annum on cost.</t>
  </si>
  <si>
    <t>Office equipment is depreciated at 5% per annum on cost.</t>
  </si>
  <si>
    <t>Salaries are to be apportioned between the factory and the office in the ratio 2:1.</t>
  </si>
  <si>
    <t>Insurance, taking into account the receivable, is to be divided 75% to the factory and 25% to the office.</t>
  </si>
  <si>
    <t>An interim dividend of 15% has been paid on ordinary shares but has been omitted from the accounts</t>
  </si>
  <si>
    <t>Inventories:</t>
  </si>
  <si>
    <t>Inventory of Raw Materials at start</t>
  </si>
  <si>
    <t>Add Purchases of Raw Materials</t>
  </si>
  <si>
    <t>Less Inventory of Raw Materials at end</t>
  </si>
  <si>
    <t>ADD DIRECT COSTS</t>
  </si>
  <si>
    <t>Direct Wages</t>
  </si>
  <si>
    <t>ADD FACTORY OVERHEADS</t>
  </si>
  <si>
    <r>
      <t>Insurance (100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– 20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x 75%) </t>
    </r>
  </si>
  <si>
    <t xml:space="preserve">Salaries (2/3 x 90) </t>
  </si>
  <si>
    <t>Factory Expenses</t>
  </si>
  <si>
    <t>Depreciation of Factory Machinery (10% x 700)</t>
  </si>
  <si>
    <t>Add Opening Work-in-progress</t>
  </si>
  <si>
    <t>Less Closing Work-in-progress</t>
  </si>
  <si>
    <t xml:space="preserve">Manufacturing Account for the year ended 31 December Year 2  </t>
  </si>
  <si>
    <t xml:space="preserve">COST OF RAW MATERIALS CONSUMED  </t>
  </si>
  <si>
    <t xml:space="preserve">PRIME COST </t>
  </si>
  <si>
    <t>add Factory Cost of Production</t>
  </si>
  <si>
    <t xml:space="preserve">FACTORY COST OF PRODUCTION </t>
  </si>
  <si>
    <r>
      <t>Office Expenses (5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+ 1) </t>
    </r>
  </si>
  <si>
    <t>Depreciation on Office Equipment</t>
  </si>
  <si>
    <t xml:space="preserve">Less Corporation Tax </t>
  </si>
  <si>
    <t>PROFIT FOR THE YEAR</t>
  </si>
  <si>
    <t>Add Unappropriated Profit at 1 January Year 2</t>
  </si>
  <si>
    <t>Less Ordinary Share Interim Dividend (15% x £500,000)</t>
  </si>
  <si>
    <t>Unappropriated Profit c/f</t>
  </si>
  <si>
    <t>Provision for Depreciation on Factory Machinery at 1 January Year 2</t>
  </si>
  <si>
    <t xml:space="preserve">Income Statement for year ended 31 December Year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</si>
</sst>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sz val="8"/>
      <name val="Calibri"/>
      <family val="2"/>
      <scheme val="minor"/>
    </font>
    <font>
      <b/>
      <u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1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/>
    </xf>
    <xf numFmtId="6" fontId="3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top"/>
    </xf>
    <xf numFmtId="1" fontId="1" fillId="0" borderId="1" xfId="0" applyNumberFormat="1" applyFont="1" applyBorder="1" applyAlignment="1">
      <alignment vertical="center" wrapText="1"/>
    </xf>
    <xf numFmtId="1" fontId="1" fillId="0" borderId="2" xfId="0" applyNumberFormat="1" applyFont="1" applyBorder="1" applyAlignment="1">
      <alignment vertical="center" wrapText="1"/>
    </xf>
    <xf numFmtId="0" fontId="3" fillId="0" borderId="0" xfId="0" applyFont="1"/>
    <xf numFmtId="49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1" fillId="0" borderId="1" xfId="0" applyFont="1" applyBorder="1"/>
    <xf numFmtId="3" fontId="1" fillId="0" borderId="2" xfId="0" applyNumberFormat="1" applyFont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15</xdr:row>
      <xdr:rowOff>76200</xdr:rowOff>
    </xdr:from>
    <xdr:to>
      <xdr:col>0</xdr:col>
      <xdr:colOff>361950</xdr:colOff>
      <xdr:row>16</xdr:row>
      <xdr:rowOff>9525</xdr:rowOff>
    </xdr:to>
    <xdr:sp macro="" textlink="">
      <xdr:nvSpPr>
        <xdr:cNvPr id="3" name="Right Bracket 2">
          <a:extLst>
            <a:ext uri="{FF2B5EF4-FFF2-40B4-BE49-F238E27FC236}">
              <a16:creationId xmlns:a16="http://schemas.microsoft.com/office/drawing/2014/main" id="{4A6C07C5-9573-E60C-9D6A-76DCE6A529DF}"/>
            </a:ext>
          </a:extLst>
        </xdr:cNvPr>
        <xdr:cNvSpPr/>
      </xdr:nvSpPr>
      <xdr:spPr>
        <a:xfrm>
          <a:off x="4840605" y="3735705"/>
          <a:ext cx="47625" cy="133350"/>
        </a:xfrm>
        <a:prstGeom prst="rightBracket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7E430-6FA5-4A8C-8B4B-ACE465DBA615}">
  <dimension ref="A1:F43"/>
  <sheetViews>
    <sheetView workbookViewId="0"/>
  </sheetViews>
  <sheetFormatPr defaultRowHeight="14.25" x14ac:dyDescent="0.2"/>
  <cols>
    <col min="1" max="1" width="51" style="1" customWidth="1"/>
    <col min="2" max="2" width="14" style="20" customWidth="1"/>
    <col min="3" max="3" width="12.85546875" style="19" customWidth="1"/>
    <col min="4" max="16384" width="9.140625" style="1"/>
  </cols>
  <sheetData>
    <row r="1" spans="1:4" s="6" customFormat="1" ht="18" x14ac:dyDescent="0.25">
      <c r="A1" s="2" t="s">
        <v>6</v>
      </c>
      <c r="B1" s="14"/>
      <c r="C1" s="22"/>
    </row>
    <row r="3" spans="1:4" s="2" customFormat="1" ht="18" x14ac:dyDescent="0.25">
      <c r="A3" s="5"/>
      <c r="B3" s="15" t="s">
        <v>1</v>
      </c>
      <c r="C3" s="23" t="s">
        <v>1</v>
      </c>
      <c r="D3" s="5"/>
    </row>
    <row r="4" spans="1:4" s="2" customFormat="1" ht="18" x14ac:dyDescent="0.25">
      <c r="A4"/>
      <c r="B4" s="16" t="s">
        <v>7</v>
      </c>
      <c r="C4" s="16" t="s">
        <v>8</v>
      </c>
      <c r="D4" s="5"/>
    </row>
    <row r="5" spans="1:4" s="3" customFormat="1" ht="15" x14ac:dyDescent="0.25">
      <c r="A5"/>
      <c r="B5" s="17">
        <v>0</v>
      </c>
      <c r="C5" s="17">
        <v>0</v>
      </c>
      <c r="D5" s="5"/>
    </row>
    <row r="6" spans="1:4" ht="15" x14ac:dyDescent="0.2">
      <c r="A6" s="4" t="s">
        <v>9</v>
      </c>
      <c r="B6" s="18"/>
      <c r="C6" s="21">
        <v>1680</v>
      </c>
      <c r="D6" s="5"/>
    </row>
    <row r="7" spans="1:4" ht="15" x14ac:dyDescent="0.2">
      <c r="A7" s="4" t="s">
        <v>10</v>
      </c>
      <c r="B7" s="19">
        <v>280</v>
      </c>
      <c r="C7" s="24"/>
      <c r="D7" s="5"/>
    </row>
    <row r="8" spans="1:4" ht="15" x14ac:dyDescent="0.2">
      <c r="A8" s="4" t="s">
        <v>11</v>
      </c>
      <c r="B8" s="18"/>
      <c r="C8" s="24"/>
      <c r="D8" s="5"/>
    </row>
    <row r="9" spans="1:4" ht="15" x14ac:dyDescent="0.2">
      <c r="A9" s="4" t="s">
        <v>12</v>
      </c>
      <c r="B9" s="19">
        <v>48</v>
      </c>
      <c r="C9" s="24"/>
      <c r="D9" s="5"/>
    </row>
    <row r="10" spans="1:4" ht="15" x14ac:dyDescent="0.2">
      <c r="A10" s="4" t="s">
        <v>13</v>
      </c>
      <c r="B10" s="19">
        <v>22</v>
      </c>
      <c r="C10" s="24"/>
      <c r="D10" s="5"/>
    </row>
    <row r="11" spans="1:4" ht="15" x14ac:dyDescent="0.2">
      <c r="A11" s="4" t="s">
        <v>14</v>
      </c>
      <c r="B11" s="19">
        <v>84</v>
      </c>
      <c r="C11" s="24"/>
      <c r="D11" s="5"/>
    </row>
    <row r="12" spans="1:4" ht="15" x14ac:dyDescent="0.2">
      <c r="A12" s="4" t="s">
        <v>15</v>
      </c>
      <c r="B12" s="19">
        <v>300</v>
      </c>
      <c r="C12" s="24"/>
      <c r="D12" s="5"/>
    </row>
    <row r="13" spans="1:4" ht="15" x14ac:dyDescent="0.2">
      <c r="A13" s="4" t="s">
        <v>16</v>
      </c>
      <c r="B13" s="19">
        <v>90</v>
      </c>
      <c r="C13" s="24"/>
      <c r="D13" s="5"/>
    </row>
    <row r="14" spans="1:4" ht="15" x14ac:dyDescent="0.2">
      <c r="A14" s="4" t="s">
        <v>17</v>
      </c>
      <c r="B14" s="19">
        <v>100</v>
      </c>
      <c r="C14" s="24"/>
      <c r="D14" s="5"/>
    </row>
    <row r="15" spans="1:4" ht="15" x14ac:dyDescent="0.2">
      <c r="A15" s="4" t="s">
        <v>18</v>
      </c>
      <c r="B15" s="19">
        <v>10</v>
      </c>
      <c r="C15" s="24"/>
      <c r="D15" s="5"/>
    </row>
    <row r="16" spans="1:4" ht="15" x14ac:dyDescent="0.2">
      <c r="A16" s="4" t="s">
        <v>19</v>
      </c>
      <c r="B16" s="19">
        <v>40</v>
      </c>
      <c r="C16" s="24"/>
      <c r="D16" s="5"/>
    </row>
    <row r="17" spans="1:6" ht="15" x14ac:dyDescent="0.2">
      <c r="A17" s="4" t="s">
        <v>20</v>
      </c>
      <c r="B17" s="19">
        <v>5</v>
      </c>
      <c r="C17" s="24"/>
      <c r="D17" s="5"/>
    </row>
    <row r="18" spans="1:6" ht="15" x14ac:dyDescent="0.2">
      <c r="A18" s="4" t="s">
        <v>21</v>
      </c>
      <c r="B18" s="19">
        <v>700</v>
      </c>
      <c r="C18" s="24"/>
      <c r="D18" s="5"/>
    </row>
    <row r="19" spans="1:6" ht="28.5" x14ac:dyDescent="0.2">
      <c r="A19" s="5" t="s">
        <v>59</v>
      </c>
      <c r="B19" s="5"/>
      <c r="C19" s="1">
        <v>100</v>
      </c>
    </row>
    <row r="20" spans="1:6" ht="15" x14ac:dyDescent="0.2">
      <c r="A20" s="4" t="s">
        <v>22</v>
      </c>
      <c r="B20" s="19">
        <v>100</v>
      </c>
      <c r="C20" s="24"/>
    </row>
    <row r="21" spans="1:6" ht="15" x14ac:dyDescent="0.2">
      <c r="A21" s="4" t="s">
        <v>23</v>
      </c>
      <c r="B21" s="18"/>
      <c r="C21" s="19">
        <v>500</v>
      </c>
      <c r="D21" s="5"/>
    </row>
    <row r="22" spans="1:6" ht="15" x14ac:dyDescent="0.2">
      <c r="A22" s="4" t="s">
        <v>24</v>
      </c>
      <c r="B22" s="18"/>
      <c r="C22" s="19">
        <v>8</v>
      </c>
      <c r="D22" s="5"/>
    </row>
    <row r="23" spans="1:6" ht="15" x14ac:dyDescent="0.2">
      <c r="A23" s="4"/>
      <c r="B23" s="18"/>
      <c r="D23" s="5"/>
    </row>
    <row r="24" spans="1:6" ht="15" x14ac:dyDescent="0.2">
      <c r="A24" s="25" t="s">
        <v>25</v>
      </c>
      <c r="B24" s="18"/>
      <c r="C24" s="24"/>
      <c r="D24" s="5"/>
    </row>
    <row r="25" spans="1:6" ht="20.25" customHeight="1" x14ac:dyDescent="0.2">
      <c r="A25" s="8"/>
      <c r="B25" s="15" t="s">
        <v>1</v>
      </c>
      <c r="C25" s="23" t="s">
        <v>1</v>
      </c>
    </row>
    <row r="26" spans="1:6" ht="15" x14ac:dyDescent="0.25">
      <c r="A26" s="4" t="s">
        <v>34</v>
      </c>
      <c r="B26"/>
      <c r="C26"/>
    </row>
    <row r="27" spans="1:6" x14ac:dyDescent="0.2">
      <c r="A27" s="4" t="s">
        <v>12</v>
      </c>
      <c r="B27" s="30">
        <v>40</v>
      </c>
      <c r="C27" s="1"/>
    </row>
    <row r="28" spans="1:6" x14ac:dyDescent="0.2">
      <c r="A28" s="4" t="s">
        <v>13</v>
      </c>
      <c r="B28" s="30">
        <v>32</v>
      </c>
      <c r="C28" s="1"/>
    </row>
    <row r="29" spans="1:6" x14ac:dyDescent="0.2">
      <c r="A29" s="4" t="s">
        <v>14</v>
      </c>
      <c r="B29" s="30">
        <v>68</v>
      </c>
      <c r="C29" s="1"/>
    </row>
    <row r="30" spans="1:6" x14ac:dyDescent="0.2">
      <c r="A30" s="4" t="s">
        <v>26</v>
      </c>
      <c r="B30" s="30">
        <v>20</v>
      </c>
      <c r="C30" s="1"/>
    </row>
    <row r="31" spans="1:6" x14ac:dyDescent="0.2">
      <c r="A31" s="4" t="s">
        <v>27</v>
      </c>
      <c r="B31" s="30">
        <v>1</v>
      </c>
      <c r="C31" s="1"/>
      <c r="F31" s="19"/>
    </row>
    <row r="32" spans="1:6" x14ac:dyDescent="0.2">
      <c r="A32" s="4" t="s">
        <v>28</v>
      </c>
      <c r="B32" s="30">
        <v>196</v>
      </c>
      <c r="C32" s="1"/>
    </row>
    <row r="33" spans="1:3" ht="28.5" x14ac:dyDescent="0.2">
      <c r="A33" s="5" t="s">
        <v>29</v>
      </c>
      <c r="B33" s="27">
        <v>0.1</v>
      </c>
      <c r="C33" s="1"/>
    </row>
    <row r="34" spans="1:3" ht="28.5" x14ac:dyDescent="0.2">
      <c r="A34" s="5" t="s">
        <v>30</v>
      </c>
      <c r="B34" s="27">
        <v>0.05</v>
      </c>
      <c r="C34" s="1"/>
    </row>
    <row r="35" spans="1:3" ht="28.5" x14ac:dyDescent="0.2">
      <c r="A35" s="5" t="s">
        <v>31</v>
      </c>
      <c r="B35" s="26">
        <v>2</v>
      </c>
      <c r="C35" s="26">
        <v>1</v>
      </c>
    </row>
    <row r="36" spans="1:3" ht="28.5" x14ac:dyDescent="0.2">
      <c r="A36" s="5" t="s">
        <v>32</v>
      </c>
      <c r="B36" s="27">
        <v>0.75</v>
      </c>
      <c r="C36" s="27">
        <v>0.25</v>
      </c>
    </row>
    <row r="37" spans="1:3" ht="29.25" customHeight="1" x14ac:dyDescent="0.2">
      <c r="A37" s="3" t="s">
        <v>33</v>
      </c>
      <c r="B37" s="27">
        <v>0.15</v>
      </c>
      <c r="C37" s="1"/>
    </row>
    <row r="38" spans="1:3" ht="30.75" customHeight="1" x14ac:dyDescent="0.2"/>
    <row r="43" spans="1:3" ht="19.5" customHeight="1" x14ac:dyDescent="0.2"/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3965-1A46-44A4-BC0D-45C7E1E37D0E}">
  <dimension ref="A1:F48"/>
  <sheetViews>
    <sheetView tabSelected="1" workbookViewId="0">
      <selection activeCell="E31" sqref="E31"/>
    </sheetView>
  </sheetViews>
  <sheetFormatPr defaultRowHeight="14.25" x14ac:dyDescent="0.2"/>
  <cols>
    <col min="1" max="1" width="43.7109375" style="1" customWidth="1"/>
    <col min="2" max="2" width="10.85546875" style="1" bestFit="1" customWidth="1"/>
    <col min="3" max="3" width="9.5703125" style="1" customWidth="1"/>
    <col min="4" max="4" width="9.140625" style="1"/>
    <col min="5" max="5" width="10.85546875" style="1" bestFit="1" customWidth="1"/>
    <col min="6" max="16384" width="9.140625" style="1"/>
  </cols>
  <sheetData>
    <row r="1" spans="1:6" s="36" customFormat="1" ht="15" x14ac:dyDescent="0.25">
      <c r="A1" s="36" t="str">
        <f>Question!A1</f>
        <v>Ochil Industries plc</v>
      </c>
    </row>
    <row r="2" spans="1:6" s="36" customFormat="1" ht="15" x14ac:dyDescent="0.25"/>
    <row r="3" spans="1:6" s="36" customFormat="1" ht="15" x14ac:dyDescent="0.25">
      <c r="A3" s="46" t="s">
        <v>47</v>
      </c>
      <c r="B3" s="46"/>
      <c r="C3" s="46"/>
      <c r="D3" s="46"/>
      <c r="E3" s="5"/>
      <c r="F3" s="5"/>
    </row>
    <row r="4" spans="1:6" s="36" customFormat="1" ht="15" x14ac:dyDescent="0.25">
      <c r="A4" s="28"/>
      <c r="B4" s="37" t="s">
        <v>1</v>
      </c>
      <c r="C4" s="37" t="s">
        <v>1</v>
      </c>
    </row>
    <row r="5" spans="1:6" s="36" customFormat="1" ht="15" x14ac:dyDescent="0.25">
      <c r="A5" s="28" t="s">
        <v>35</v>
      </c>
      <c r="B5" s="4"/>
      <c r="C5" s="4">
        <f>Question!B9</f>
        <v>48</v>
      </c>
    </row>
    <row r="6" spans="1:6" s="36" customFormat="1" ht="15" x14ac:dyDescent="0.25">
      <c r="A6" s="28" t="s">
        <v>36</v>
      </c>
      <c r="B6" s="11"/>
      <c r="C6" s="32">
        <f>Question!B7</f>
        <v>280</v>
      </c>
    </row>
    <row r="7" spans="1:6" s="36" customFormat="1" ht="15" x14ac:dyDescent="0.25">
      <c r="A7" s="28"/>
      <c r="B7" s="5"/>
      <c r="C7" s="5">
        <f>C5+C6</f>
        <v>328</v>
      </c>
    </row>
    <row r="8" spans="1:6" s="36" customFormat="1" ht="15" x14ac:dyDescent="0.25">
      <c r="A8" s="28" t="s">
        <v>37</v>
      </c>
      <c r="B8" s="5"/>
      <c r="C8" s="33">
        <f>Question!B27</f>
        <v>40</v>
      </c>
    </row>
    <row r="9" spans="1:6" s="36" customFormat="1" ht="15.75" customHeight="1" x14ac:dyDescent="0.25">
      <c r="A9" s="5" t="s">
        <v>48</v>
      </c>
      <c r="B9" s="5"/>
      <c r="C9" s="31">
        <f>C7-C8</f>
        <v>288</v>
      </c>
    </row>
    <row r="10" spans="1:6" s="36" customFormat="1" ht="15" x14ac:dyDescent="0.25">
      <c r="A10" s="5" t="s">
        <v>38</v>
      </c>
      <c r="B10" s="5"/>
      <c r="C10" s="5"/>
    </row>
    <row r="11" spans="1:6" s="36" customFormat="1" ht="15" x14ac:dyDescent="0.25">
      <c r="A11" s="28" t="s">
        <v>39</v>
      </c>
      <c r="B11" s="5"/>
      <c r="C11" s="32">
        <f>Question!B12</f>
        <v>300</v>
      </c>
    </row>
    <row r="12" spans="1:6" s="36" customFormat="1" ht="15" x14ac:dyDescent="0.25">
      <c r="A12" s="28" t="s">
        <v>49</v>
      </c>
      <c r="B12" s="5"/>
      <c r="C12" s="31">
        <f>C9+C11</f>
        <v>588</v>
      </c>
    </row>
    <row r="13" spans="1:6" s="36" customFormat="1" ht="15" x14ac:dyDescent="0.25">
      <c r="A13" s="5" t="s">
        <v>40</v>
      </c>
      <c r="B13" s="5"/>
      <c r="C13" s="5"/>
    </row>
    <row r="14" spans="1:6" s="36" customFormat="1" ht="15" x14ac:dyDescent="0.25">
      <c r="A14" s="28" t="s">
        <v>41</v>
      </c>
      <c r="B14" s="5">
        <f>(Question!B14-Question!B30)*Question!B36</f>
        <v>60</v>
      </c>
      <c r="C14" s="5"/>
    </row>
    <row r="15" spans="1:6" s="36" customFormat="1" ht="15" x14ac:dyDescent="0.25">
      <c r="A15" s="28" t="s">
        <v>42</v>
      </c>
      <c r="B15" s="5">
        <f>Question!B13*Question!B35/3</f>
        <v>60</v>
      </c>
      <c r="C15" s="5"/>
    </row>
    <row r="16" spans="1:6" s="36" customFormat="1" ht="15" x14ac:dyDescent="0.25">
      <c r="A16" s="28" t="s">
        <v>43</v>
      </c>
      <c r="B16" s="5">
        <f>Question!B15</f>
        <v>10</v>
      </c>
      <c r="C16" s="5"/>
    </row>
    <row r="17" spans="1:5" s="36" customFormat="1" ht="15" x14ac:dyDescent="0.25">
      <c r="A17" s="28" t="s">
        <v>19</v>
      </c>
      <c r="B17" s="5">
        <f>Question!B16</f>
        <v>40</v>
      </c>
      <c r="C17" s="5"/>
    </row>
    <row r="18" spans="1:5" s="36" customFormat="1" ht="28.5" x14ac:dyDescent="0.25">
      <c r="A18" s="28" t="s">
        <v>44</v>
      </c>
      <c r="B18" s="32">
        <f>Question!B18*Question!B33</f>
        <v>70</v>
      </c>
      <c r="C18" s="32">
        <f>SUM(B14:B18)</f>
        <v>240</v>
      </c>
    </row>
    <row r="19" spans="1:5" s="36" customFormat="1" ht="15" x14ac:dyDescent="0.25">
      <c r="A19" s="28"/>
      <c r="B19" s="11"/>
      <c r="C19" s="31">
        <f>C12+C18</f>
        <v>828</v>
      </c>
    </row>
    <row r="20" spans="1:5" s="36" customFormat="1" ht="15" x14ac:dyDescent="0.25">
      <c r="A20" s="28" t="s">
        <v>45</v>
      </c>
      <c r="B20" s="11"/>
      <c r="C20" s="32">
        <f>Question!B10</f>
        <v>22</v>
      </c>
    </row>
    <row r="21" spans="1:5" s="36" customFormat="1" ht="15" x14ac:dyDescent="0.25">
      <c r="A21" s="28"/>
      <c r="B21" s="11"/>
      <c r="C21" s="31">
        <f>C19+C20</f>
        <v>850</v>
      </c>
    </row>
    <row r="22" spans="1:5" s="36" customFormat="1" ht="15" x14ac:dyDescent="0.25">
      <c r="A22" s="28" t="s">
        <v>46</v>
      </c>
      <c r="B22" s="29"/>
      <c r="C22" s="32">
        <f>Question!B28</f>
        <v>32</v>
      </c>
    </row>
    <row r="23" spans="1:5" s="36" customFormat="1" ht="15" x14ac:dyDescent="0.25">
      <c r="A23" s="28" t="s">
        <v>51</v>
      </c>
      <c r="B23" s="5"/>
      <c r="C23" s="35">
        <f>C21-C22</f>
        <v>818</v>
      </c>
    </row>
    <row r="24" spans="1:5" s="36" customFormat="1" ht="15" x14ac:dyDescent="0.25"/>
    <row r="25" spans="1:5" s="36" customFormat="1" ht="15" x14ac:dyDescent="0.25"/>
    <row r="26" spans="1:5" ht="25.5" customHeight="1" x14ac:dyDescent="0.2">
      <c r="A26" s="47" t="s">
        <v>60</v>
      </c>
      <c r="B26" s="47"/>
      <c r="C26" s="47"/>
      <c r="D26" s="38"/>
    </row>
    <row r="27" spans="1:5" ht="15" x14ac:dyDescent="0.25">
      <c r="A27"/>
      <c r="B27" s="37" t="s">
        <v>1</v>
      </c>
      <c r="C27" s="37" t="s">
        <v>1</v>
      </c>
      <c r="D27" s="37"/>
      <c r="E27" s="39"/>
    </row>
    <row r="28" spans="1:5" ht="15" x14ac:dyDescent="0.2">
      <c r="A28" s="7" t="s">
        <v>2</v>
      </c>
      <c r="B28" s="5"/>
      <c r="C28" s="40">
        <f>Question!C6</f>
        <v>1680</v>
      </c>
      <c r="D28" s="11"/>
      <c r="E28" s="38"/>
    </row>
    <row r="29" spans="1:5" ht="15" x14ac:dyDescent="0.25">
      <c r="A29"/>
      <c r="B29" s="5"/>
      <c r="C29" s="11"/>
      <c r="D29" s="11"/>
      <c r="E29" s="38"/>
    </row>
    <row r="30" spans="1:5" ht="15" x14ac:dyDescent="0.2">
      <c r="A30" s="7" t="s">
        <v>3</v>
      </c>
      <c r="B30" s="5">
        <f>Question!B11</f>
        <v>84</v>
      </c>
      <c r="C30" s="11"/>
      <c r="D30" s="11"/>
      <c r="E30" s="38"/>
    </row>
    <row r="31" spans="1:5" ht="15" x14ac:dyDescent="0.2">
      <c r="A31" s="7" t="s">
        <v>50</v>
      </c>
      <c r="B31" s="34">
        <f>Answer!C23</f>
        <v>818</v>
      </c>
      <c r="C31" s="11"/>
      <c r="D31" s="11"/>
      <c r="E31" s="38"/>
    </row>
    <row r="32" spans="1:5" ht="15" x14ac:dyDescent="0.25">
      <c r="A32"/>
      <c r="B32" s="12">
        <f>B30+B31</f>
        <v>902</v>
      </c>
      <c r="C32" s="11"/>
      <c r="D32" s="41"/>
      <c r="E32" s="38"/>
    </row>
    <row r="33" spans="1:5" ht="15" x14ac:dyDescent="0.2">
      <c r="A33" s="7" t="s">
        <v>4</v>
      </c>
      <c r="B33" s="13">
        <f>Question!B29</f>
        <v>68</v>
      </c>
      <c r="C33" s="42">
        <f>B32-B33</f>
        <v>834</v>
      </c>
      <c r="D33" s="11"/>
      <c r="E33" s="38"/>
    </row>
    <row r="34" spans="1:5" ht="12" customHeight="1" x14ac:dyDescent="0.2">
      <c r="A34" s="7"/>
      <c r="B34" s="5"/>
      <c r="C34" s="31"/>
      <c r="D34" s="11"/>
      <c r="E34" s="38"/>
    </row>
    <row r="35" spans="1:5" ht="15" x14ac:dyDescent="0.2">
      <c r="A35" s="9" t="s">
        <v>5</v>
      </c>
      <c r="B35" s="5"/>
      <c r="C35" s="40">
        <f>C28-C33</f>
        <v>846</v>
      </c>
      <c r="D35" s="31"/>
      <c r="E35" s="39"/>
    </row>
    <row r="36" spans="1:5" ht="15" x14ac:dyDescent="0.25">
      <c r="A36"/>
      <c r="B36" s="5"/>
      <c r="C36" s="11"/>
      <c r="D36" s="11"/>
      <c r="E36" s="38"/>
    </row>
    <row r="37" spans="1:5" ht="15" x14ac:dyDescent="0.2">
      <c r="A37" s="10" t="s">
        <v>0</v>
      </c>
      <c r="B37" s="5"/>
      <c r="C37" s="11"/>
      <c r="D37" s="11"/>
      <c r="E37" s="38"/>
    </row>
    <row r="38" spans="1:5" ht="15" x14ac:dyDescent="0.2">
      <c r="A38" s="5" t="s">
        <v>16</v>
      </c>
      <c r="B38" s="5">
        <f>Question!B13*Question!C35/3</f>
        <v>30</v>
      </c>
      <c r="C38" s="31"/>
      <c r="D38" s="11"/>
      <c r="E38" s="38"/>
    </row>
    <row r="39" spans="1:5" ht="15" x14ac:dyDescent="0.2">
      <c r="A39" s="5" t="s">
        <v>17</v>
      </c>
      <c r="B39" s="5">
        <f>(Question!B14-Question!B30)*Question!C36</f>
        <v>20</v>
      </c>
      <c r="C39" s="11"/>
      <c r="D39" s="11"/>
      <c r="E39" s="38"/>
    </row>
    <row r="40" spans="1:5" ht="15" x14ac:dyDescent="0.2">
      <c r="A40" s="5" t="s">
        <v>52</v>
      </c>
      <c r="B40" s="5">
        <f>Question!B17+Question!B31</f>
        <v>6</v>
      </c>
      <c r="C40" s="31"/>
      <c r="D40" s="11"/>
      <c r="E40" s="38"/>
    </row>
    <row r="41" spans="1:5" ht="15" x14ac:dyDescent="0.2">
      <c r="A41" s="5" t="s">
        <v>53</v>
      </c>
      <c r="B41" s="13">
        <f>Question!B20*Question!B34</f>
        <v>5</v>
      </c>
      <c r="C41" s="32">
        <f>SUM(B38:B41)</f>
        <v>61</v>
      </c>
      <c r="D41" s="11"/>
      <c r="E41" s="38"/>
    </row>
    <row r="42" spans="1:5" ht="15" x14ac:dyDescent="0.2">
      <c r="A42" s="5" t="s">
        <v>55</v>
      </c>
      <c r="B42" s="5"/>
      <c r="C42" s="40">
        <f>C35-C41</f>
        <v>785</v>
      </c>
      <c r="D42" s="11"/>
      <c r="E42" s="38"/>
    </row>
    <row r="43" spans="1:5" ht="15" x14ac:dyDescent="0.2">
      <c r="A43" s="28" t="s">
        <v>54</v>
      </c>
      <c r="B43" s="5"/>
      <c r="C43" s="32">
        <f>Question!B32</f>
        <v>196</v>
      </c>
      <c r="D43" s="11"/>
      <c r="E43" s="38"/>
    </row>
    <row r="44" spans="1:5" ht="15" x14ac:dyDescent="0.2">
      <c r="A44" s="38"/>
      <c r="C44" s="43">
        <f>C42-C43</f>
        <v>589</v>
      </c>
    </row>
    <row r="45" spans="1:5" ht="18.75" customHeight="1" x14ac:dyDescent="0.2">
      <c r="A45" s="28" t="s">
        <v>56</v>
      </c>
      <c r="C45" s="44">
        <f>Question!C22</f>
        <v>8</v>
      </c>
    </row>
    <row r="46" spans="1:5" x14ac:dyDescent="0.2">
      <c r="A46" s="28"/>
      <c r="C46" s="43">
        <f>C44+C45</f>
        <v>597</v>
      </c>
    </row>
    <row r="47" spans="1:5" ht="28.5" x14ac:dyDescent="0.2">
      <c r="A47" s="5" t="s">
        <v>57</v>
      </c>
      <c r="C47" s="44">
        <f>Question!C21*Question!B37</f>
        <v>75</v>
      </c>
    </row>
    <row r="48" spans="1:5" ht="15" x14ac:dyDescent="0.2">
      <c r="A48" s="28" t="s">
        <v>58</v>
      </c>
      <c r="B48" s="5"/>
      <c r="C48" s="45">
        <f>C46-C47</f>
        <v>522</v>
      </c>
      <c r="D48" s="41"/>
      <c r="E48" s="39"/>
    </row>
  </sheetData>
  <mergeCells count="2">
    <mergeCell ref="A3:D3"/>
    <mergeCell ref="A26:C26"/>
  </mergeCells>
  <phoneticPr fontId="10" type="noConversion"/>
  <pageMargins left="0.7" right="0.7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2021-12-07T12:13:55Z</dcterms:created>
  <dcterms:modified xsi:type="dcterms:W3CDTF">2022-12-12T18:52:45Z</dcterms:modified>
</cp:coreProperties>
</file>