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359" documentId="8_{DF040E9F-A9DE-4548-A721-DBC2B9C2DD09}" xr6:coauthVersionLast="47" xr6:coauthVersionMax="47" xr10:uidLastSave="{76FB9C6E-753F-4BB2-A82D-278FF63C8114}"/>
  <bookViews>
    <workbookView xWindow="-120" yWindow="-120" windowWidth="24240" windowHeight="13140" activeTab="3" xr2:uid="{40B1B2A6-9330-4755-99CF-0BB954EC2E54}"/>
  </bookViews>
  <sheets>
    <sheet name="Question Part A" sheetId="1" r:id="rId1"/>
    <sheet name="Answer Part A" sheetId="2" r:id="rId2"/>
    <sheet name="Question Part B" sheetId="3" r:id="rId3"/>
    <sheet name="Answer Part B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" l="1"/>
  <c r="B35" i="4"/>
  <c r="D34" i="4"/>
  <c r="D33" i="4"/>
  <c r="E22" i="4"/>
  <c r="D19" i="4"/>
  <c r="C19" i="4"/>
  <c r="B19" i="4"/>
  <c r="D15" i="4"/>
  <c r="C15" i="4"/>
  <c r="B15" i="4"/>
  <c r="D12" i="4"/>
  <c r="C12" i="4"/>
  <c r="B12" i="4"/>
  <c r="D8" i="4"/>
  <c r="C8" i="4"/>
  <c r="B8" i="4"/>
  <c r="D6" i="4"/>
  <c r="C6" i="4"/>
  <c r="B6" i="4"/>
  <c r="D4" i="4"/>
  <c r="D7" i="4" s="1"/>
  <c r="C4" i="4"/>
  <c r="C7" i="4" s="1"/>
  <c r="C9" i="4" s="1"/>
  <c r="C11" i="4" s="1"/>
  <c r="C13" i="4" s="1"/>
  <c r="B4" i="4"/>
  <c r="B7" i="4" s="1"/>
  <c r="B27" i="2"/>
  <c r="B26" i="2" s="1"/>
  <c r="F21" i="2"/>
  <c r="E12" i="2"/>
  <c r="E13" i="2"/>
  <c r="F12" i="2"/>
  <c r="G12" i="2"/>
  <c r="F11" i="2"/>
  <c r="D9" i="2"/>
  <c r="D8" i="2"/>
  <c r="C7" i="2"/>
  <c r="B7" i="2"/>
  <c r="C6" i="2"/>
  <c r="B6" i="2"/>
  <c r="A1" i="2"/>
  <c r="B9" i="4" l="1"/>
  <c r="B11" i="4" s="1"/>
  <c r="B13" i="4" s="1"/>
  <c r="B17" i="4" s="1"/>
  <c r="B27" i="4" s="1"/>
  <c r="D9" i="4"/>
  <c r="D11" i="4" s="1"/>
  <c r="D13" i="4" s="1"/>
  <c r="D17" i="4" s="1"/>
  <c r="D27" i="4" s="1"/>
  <c r="C17" i="4"/>
  <c r="C27" i="4" s="1"/>
  <c r="E11" i="2"/>
  <c r="G11" i="2" s="1"/>
  <c r="H6" i="2"/>
  <c r="D21" i="4" l="1"/>
  <c r="C21" i="4"/>
  <c r="B21" i="4"/>
  <c r="H7" i="2"/>
  <c r="H8" i="2" s="1"/>
  <c r="H9" i="2" s="1"/>
  <c r="H10" i="2" s="1"/>
  <c r="H11" i="2" s="1"/>
  <c r="H12" i="2" s="1"/>
  <c r="H13" i="2" s="1"/>
  <c r="D7" i="2"/>
  <c r="D6" i="2"/>
  <c r="E21" i="4" l="1"/>
  <c r="E23" i="4" s="1"/>
  <c r="J6" i="2"/>
  <c r="J7" i="2" s="1"/>
  <c r="J8" i="2" s="1"/>
  <c r="J9" i="2" s="1"/>
  <c r="D10" i="2"/>
  <c r="E14" i="2"/>
  <c r="B20" i="2" s="1"/>
  <c r="H20" i="2" s="1"/>
  <c r="J10" i="2" l="1"/>
  <c r="J11" i="2" s="1"/>
  <c r="J12" i="2" s="1"/>
  <c r="I12" i="2" s="1"/>
  <c r="F13" i="2" s="1"/>
  <c r="G13" i="2" s="1"/>
  <c r="J13" i="2" s="1"/>
  <c r="H14" i="2"/>
  <c r="E21" i="2"/>
  <c r="G21" i="2" s="1"/>
  <c r="F14" i="2" l="1"/>
  <c r="C20" i="2"/>
  <c r="I20" i="2" s="1"/>
  <c r="G14" i="2"/>
  <c r="D20" i="2" s="1"/>
  <c r="J20" i="2" s="1"/>
  <c r="J21" i="2" s="1"/>
  <c r="G22" i="2" l="1"/>
  <c r="J22" i="2" s="1"/>
  <c r="J14" i="2"/>
</calcChain>
</file>

<file path=xl/sharedStrings.xml><?xml version="1.0" encoding="utf-8"?>
<sst xmlns="http://schemas.openxmlformats.org/spreadsheetml/2006/main" count="112" uniqueCount="87">
  <si>
    <t>Labour</t>
  </si>
  <si>
    <t>Variable Overheads</t>
  </si>
  <si>
    <t>Normal Loss</t>
  </si>
  <si>
    <t>per hour</t>
  </si>
  <si>
    <t xml:space="preserve">        DR</t>
  </si>
  <si>
    <t xml:space="preserve">       CR</t>
  </si>
  <si>
    <t xml:space="preserve">         Bal</t>
  </si>
  <si>
    <t xml:space="preserve">     </t>
  </si>
  <si>
    <t>Qty</t>
  </si>
  <si>
    <t>£</t>
  </si>
  <si>
    <t>Process 2</t>
  </si>
  <si>
    <t>New Material</t>
  </si>
  <si>
    <t>Variable Overhead</t>
  </si>
  <si>
    <t>Fixed Overhead</t>
  </si>
  <si>
    <t>Work in Progress</t>
  </si>
  <si>
    <t>Abnormal Loss</t>
  </si>
  <si>
    <t>Abnormal Loss Account</t>
  </si>
  <si>
    <t>DR</t>
  </si>
  <si>
    <t>CR</t>
  </si>
  <si>
    <t xml:space="preserve">         £</t>
  </si>
  <si>
    <t xml:space="preserve">     Qty</t>
  </si>
  <si>
    <t xml:space="preserve">Brothers plc </t>
  </si>
  <si>
    <t>Additional Materials</t>
  </si>
  <si>
    <t>Transfer from Process 1</t>
  </si>
  <si>
    <t>Fixed Overheads</t>
  </si>
  <si>
    <t>Normal Losses</t>
  </si>
  <si>
    <t>Closing Work-in-progress</t>
  </si>
  <si>
    <t>Finished Output</t>
  </si>
  <si>
    <t>per litre</t>
  </si>
  <si>
    <t xml:space="preserve">hours at </t>
  </si>
  <si>
    <t xml:space="preserve">litres costing </t>
  </si>
  <si>
    <t>of prime cost</t>
  </si>
  <si>
    <t>of total input</t>
  </si>
  <si>
    <t>litres with a value of</t>
  </si>
  <si>
    <t xml:space="preserve"> litres</t>
  </si>
  <si>
    <t>Output from Process 1 is mixed with additional material in the ratio 2:1 in order to complete the finished product.</t>
  </si>
  <si>
    <t>Any losses can be sold for</t>
  </si>
  <si>
    <t>Profit margin of</t>
  </si>
  <si>
    <t>Product</t>
  </si>
  <si>
    <t>A</t>
  </si>
  <si>
    <t>B</t>
  </si>
  <si>
    <t>C</t>
  </si>
  <si>
    <t>Estimated Output/sales (units)</t>
  </si>
  <si>
    <t>Total Direct Material Cost</t>
  </si>
  <si>
    <t>Total Variable Overheads (80% of Labour Cost)</t>
  </si>
  <si>
    <t>Selling Price per unit</t>
  </si>
  <si>
    <t>Fixed Costs</t>
  </si>
  <si>
    <t>Labour Hours per unit</t>
  </si>
  <si>
    <t>Due to staff shortages, labour hours for the following year will be limited to 14,000</t>
  </si>
  <si>
    <t>Finished Goods</t>
  </si>
  <si>
    <t>Process 1</t>
  </si>
  <si>
    <t>CPU</t>
  </si>
  <si>
    <t xml:space="preserve">Cash </t>
  </si>
  <si>
    <t>Income Statement</t>
  </si>
  <si>
    <t>Price per litre</t>
  </si>
  <si>
    <t>Cost per litre</t>
  </si>
  <si>
    <t>Profit</t>
  </si>
  <si>
    <t>Total Labour Cost</t>
  </si>
  <si>
    <t>£12,000x100/80</t>
  </si>
  <si>
    <t>£3,200x100/80</t>
  </si>
  <si>
    <t>£4,800x100/80</t>
  </si>
  <si>
    <t xml:space="preserve">Direct Material Cost </t>
  </si>
  <si>
    <t>Direct Labour Cost</t>
  </si>
  <si>
    <t>Variable Overhead Cost</t>
  </si>
  <si>
    <t>Total Variable Cost</t>
  </si>
  <si>
    <t>Variable Cost per unit</t>
  </si>
  <si>
    <t>Selling Price per Unit</t>
  </si>
  <si>
    <t>Contribution per Unit</t>
  </si>
  <si>
    <t>£15 − £12</t>
  </si>
  <si>
    <t>£7·50 − £5</t>
  </si>
  <si>
    <t>£6 − £4</t>
  </si>
  <si>
    <t>Output/Sales (Units)</t>
  </si>
  <si>
    <t>3,000 x £3</t>
  </si>
  <si>
    <t>2,000 x £2·50</t>
  </si>
  <si>
    <t>4,000 x £2</t>
  </si>
  <si>
    <t>Total Contribution</t>
  </si>
  <si>
    <t>Less Fixed Costs</t>
  </si>
  <si>
    <t>Profit/(loss)</t>
  </si>
  <si>
    <t>Contribution per Labour Hour</t>
  </si>
  <si>
    <t>£3/3</t>
  </si>
  <si>
    <t>£2.50/5</t>
  </si>
  <si>
    <t xml:space="preserve">£2/1 </t>
  </si>
  <si>
    <t xml:space="preserve">ORDER OF PRIORITY </t>
  </si>
  <si>
    <t>Maximum Hours:</t>
  </si>
  <si>
    <t>units</t>
  </si>
  <si>
    <t xml:space="preserve">Buchanan Ltd </t>
  </si>
  <si>
    <t>@ 5 per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</si>
</sst>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8" formatCode="&quot;£&quot;#,##0.00;[Red]\-&quot;£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6" fontId="1" fillId="0" borderId="0" xfId="0" applyNumberFormat="1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indent="3"/>
    </xf>
    <xf numFmtId="3" fontId="2" fillId="0" borderId="0" xfId="0" applyNumberFormat="1" applyFont="1" applyAlignment="1">
      <alignment vertical="center" wrapText="1"/>
    </xf>
    <xf numFmtId="6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top"/>
    </xf>
    <xf numFmtId="6" fontId="1" fillId="0" borderId="0" xfId="0" applyNumberFormat="1" applyFont="1" applyAlignment="1">
      <alignment vertical="center"/>
    </xf>
    <xf numFmtId="9" fontId="1" fillId="0" borderId="0" xfId="1" applyFont="1" applyAlignment="1">
      <alignment vertical="center"/>
    </xf>
    <xf numFmtId="0" fontId="1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8" fontId="1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left" vertical="center"/>
    </xf>
    <xf numFmtId="9" fontId="1" fillId="0" borderId="0" xfId="1" applyFont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6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6" fontId="1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1" fillId="0" borderId="0" xfId="0" quotePrefix="1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7C5B-81E2-497C-B41A-0ED7EFC3F8E0}">
  <dimension ref="A1:E38"/>
  <sheetViews>
    <sheetView workbookViewId="0"/>
  </sheetViews>
  <sheetFormatPr defaultRowHeight="15" x14ac:dyDescent="0.25"/>
  <cols>
    <col min="1" max="1" width="32.42578125" customWidth="1"/>
    <col min="2" max="2" width="12.28515625" bestFit="1" customWidth="1"/>
    <col min="3" max="3" width="15.28515625" customWidth="1"/>
    <col min="4" max="4" width="11.140625" bestFit="1" customWidth="1"/>
  </cols>
  <sheetData>
    <row r="1" spans="1:5" ht="18" x14ac:dyDescent="0.25">
      <c r="A1" s="43" t="s">
        <v>21</v>
      </c>
    </row>
    <row r="3" spans="1:5" ht="71.25" x14ac:dyDescent="0.25">
      <c r="A3" s="2" t="s">
        <v>35</v>
      </c>
      <c r="B3" s="3">
        <v>2</v>
      </c>
      <c r="C3" s="5">
        <v>1</v>
      </c>
      <c r="D3" s="4"/>
      <c r="E3" s="1"/>
    </row>
    <row r="4" spans="1:5" x14ac:dyDescent="0.25">
      <c r="A4" s="2"/>
      <c r="B4" s="3"/>
      <c r="C4" s="1"/>
      <c r="D4" s="4"/>
      <c r="E4" s="1"/>
    </row>
    <row r="5" spans="1:5" x14ac:dyDescent="0.25">
      <c r="A5" s="5" t="s">
        <v>22</v>
      </c>
      <c r="B5" s="5">
        <v>200</v>
      </c>
      <c r="C5" s="5" t="s">
        <v>30</v>
      </c>
      <c r="D5" s="5">
        <v>4</v>
      </c>
      <c r="E5" s="5" t="s">
        <v>28</v>
      </c>
    </row>
    <row r="6" spans="1:5" x14ac:dyDescent="0.25">
      <c r="A6" s="5" t="s">
        <v>23</v>
      </c>
      <c r="B6" s="5">
        <v>12</v>
      </c>
      <c r="C6" s="5" t="s">
        <v>28</v>
      </c>
      <c r="D6" s="5"/>
      <c r="E6" s="5"/>
    </row>
    <row r="7" spans="1:5" x14ac:dyDescent="0.25">
      <c r="A7" s="5" t="s">
        <v>0</v>
      </c>
      <c r="B7" s="5">
        <v>100</v>
      </c>
      <c r="C7" s="5" t="s">
        <v>29</v>
      </c>
      <c r="D7" s="5">
        <v>10</v>
      </c>
      <c r="E7" s="5" t="s">
        <v>3</v>
      </c>
    </row>
    <row r="8" spans="1:5" x14ac:dyDescent="0.25">
      <c r="A8" s="5" t="s">
        <v>1</v>
      </c>
      <c r="B8" s="5">
        <v>500</v>
      </c>
      <c r="C8" s="5"/>
      <c r="D8" s="5"/>
      <c r="E8" s="5"/>
    </row>
    <row r="9" spans="1:5" x14ac:dyDescent="0.25">
      <c r="A9" s="5" t="s">
        <v>24</v>
      </c>
      <c r="B9" s="22">
        <v>0.1</v>
      </c>
      <c r="C9" s="5" t="s">
        <v>31</v>
      </c>
      <c r="D9" s="5"/>
      <c r="E9" s="5"/>
    </row>
    <row r="10" spans="1:5" x14ac:dyDescent="0.25">
      <c r="A10" s="5" t="s">
        <v>25</v>
      </c>
      <c r="B10" s="22">
        <v>0.05</v>
      </c>
      <c r="C10" s="5" t="s">
        <v>32</v>
      </c>
      <c r="D10" s="5"/>
      <c r="E10" s="5"/>
    </row>
    <row r="11" spans="1:5" ht="28.5" x14ac:dyDescent="0.25">
      <c r="A11" s="5" t="s">
        <v>26</v>
      </c>
      <c r="B11" s="5">
        <v>50</v>
      </c>
      <c r="C11" s="2" t="s">
        <v>33</v>
      </c>
      <c r="D11" s="5">
        <v>420</v>
      </c>
      <c r="E11" s="5"/>
    </row>
    <row r="12" spans="1:5" x14ac:dyDescent="0.25">
      <c r="A12" s="5" t="s">
        <v>27</v>
      </c>
      <c r="B12" s="5">
        <v>500</v>
      </c>
      <c r="C12" s="5" t="s">
        <v>34</v>
      </c>
      <c r="D12" s="5"/>
      <c r="E12" s="5"/>
    </row>
    <row r="13" spans="1:5" x14ac:dyDescent="0.25">
      <c r="A13" s="5"/>
      <c r="B13" s="5"/>
      <c r="C13" s="5"/>
      <c r="D13" s="5"/>
    </row>
    <row r="14" spans="1:5" x14ac:dyDescent="0.25">
      <c r="A14" s="5" t="s">
        <v>36</v>
      </c>
      <c r="B14" s="5">
        <v>2</v>
      </c>
      <c r="C14" s="5" t="s">
        <v>28</v>
      </c>
      <c r="D14" s="5"/>
    </row>
    <row r="15" spans="1:5" x14ac:dyDescent="0.25">
      <c r="A15" s="5"/>
      <c r="B15" s="5"/>
      <c r="C15" s="5"/>
      <c r="D15" s="5"/>
    </row>
    <row r="16" spans="1:5" x14ac:dyDescent="0.25">
      <c r="A16" s="5" t="s">
        <v>37</v>
      </c>
      <c r="B16" s="22">
        <v>0.3</v>
      </c>
      <c r="C16" s="22">
        <v>0.7</v>
      </c>
      <c r="D16" s="5"/>
    </row>
    <row r="19" spans="1:5" x14ac:dyDescent="0.25">
      <c r="A19" s="24"/>
      <c r="B19" s="24"/>
      <c r="C19" s="24"/>
      <c r="D19" s="24"/>
    </row>
    <row r="20" spans="1:5" x14ac:dyDescent="0.25">
      <c r="A20" s="5"/>
      <c r="B20" s="25"/>
      <c r="C20" s="25"/>
      <c r="D20" s="25"/>
    </row>
    <row r="21" spans="1:5" x14ac:dyDescent="0.25">
      <c r="A21" s="5"/>
      <c r="B21" s="21"/>
      <c r="C21" s="21"/>
      <c r="D21" s="21"/>
    </row>
    <row r="22" spans="1:5" x14ac:dyDescent="0.25">
      <c r="A22" s="2"/>
      <c r="B22" s="21"/>
      <c r="C22" s="21"/>
      <c r="D22" s="21"/>
      <c r="E22" s="22"/>
    </row>
    <row r="23" spans="1:5" x14ac:dyDescent="0.25">
      <c r="A23" s="5"/>
      <c r="B23" s="21"/>
      <c r="C23" s="26"/>
      <c r="D23" s="21"/>
    </row>
    <row r="24" spans="1:5" x14ac:dyDescent="0.25">
      <c r="A24" s="5"/>
      <c r="B24" s="21"/>
      <c r="C24" s="21"/>
      <c r="D24" s="21"/>
    </row>
    <row r="25" spans="1:5" x14ac:dyDescent="0.25">
      <c r="A25" s="5"/>
      <c r="B25" s="5"/>
      <c r="C25" s="5"/>
      <c r="D25" s="5"/>
    </row>
    <row r="27" spans="1:5" x14ac:dyDescent="0.25">
      <c r="A27" s="2"/>
      <c r="B27" s="25"/>
    </row>
    <row r="28" spans="1:5" x14ac:dyDescent="0.25">
      <c r="A28" s="23"/>
    </row>
    <row r="29" spans="1:5" x14ac:dyDescent="0.25">
      <c r="A29" s="2"/>
      <c r="B29" s="29"/>
      <c r="C29" s="29"/>
    </row>
    <row r="32" spans="1:5" x14ac:dyDescent="0.25">
      <c r="A32" s="24"/>
      <c r="B32" s="24"/>
      <c r="C32" s="24"/>
      <c r="D32" s="24"/>
    </row>
    <row r="33" spans="1:4" x14ac:dyDescent="0.25">
      <c r="A33" s="5"/>
      <c r="B33" s="25"/>
      <c r="C33" s="25"/>
      <c r="D33" s="25"/>
    </row>
    <row r="34" spans="1:4" x14ac:dyDescent="0.25">
      <c r="A34" s="5"/>
      <c r="B34" s="21"/>
      <c r="C34" s="21"/>
      <c r="D34" s="21"/>
    </row>
    <row r="35" spans="1:4" x14ac:dyDescent="0.25">
      <c r="A35" s="5"/>
      <c r="B35" s="21"/>
      <c r="C35" s="21"/>
      <c r="D35" s="21"/>
    </row>
    <row r="36" spans="1:4" x14ac:dyDescent="0.25">
      <c r="A36" s="5"/>
      <c r="B36" s="21"/>
      <c r="C36" s="26"/>
      <c r="D36" s="21"/>
    </row>
    <row r="37" spans="1:4" x14ac:dyDescent="0.25">
      <c r="A37" s="5"/>
      <c r="B37" s="21"/>
      <c r="C37" s="21"/>
      <c r="D37" s="21"/>
    </row>
    <row r="38" spans="1:4" x14ac:dyDescent="0.25">
      <c r="A38" s="5"/>
      <c r="B38" s="5"/>
      <c r="C38" s="5"/>
      <c r="D38" s="5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0C41B-0525-40C7-AF62-CEAA93C5741B}">
  <dimension ref="A1:J27"/>
  <sheetViews>
    <sheetView workbookViewId="0">
      <selection activeCell="B33" sqref="B33"/>
    </sheetView>
  </sheetViews>
  <sheetFormatPr defaultRowHeight="15" x14ac:dyDescent="0.25"/>
  <cols>
    <col min="1" max="1" width="18.28515625" customWidth="1"/>
    <col min="2" max="2" width="14" customWidth="1"/>
    <col min="3" max="4" width="11.7109375" customWidth="1"/>
    <col min="7" max="7" width="11.28515625" bestFit="1" customWidth="1"/>
    <col min="9" max="9" width="11.5703125" bestFit="1" customWidth="1"/>
  </cols>
  <sheetData>
    <row r="1" spans="1:10" ht="18" x14ac:dyDescent="0.25">
      <c r="A1" s="43" t="str">
        <f>'Question Part A'!A1</f>
        <v xml:space="preserve">Brothers plc </v>
      </c>
    </row>
    <row r="3" spans="1:10" x14ac:dyDescent="0.25">
      <c r="A3" s="6"/>
      <c r="C3" s="7" t="s">
        <v>4</v>
      </c>
      <c r="F3" s="7" t="s">
        <v>5</v>
      </c>
      <c r="I3" s="7" t="s">
        <v>6</v>
      </c>
    </row>
    <row r="4" spans="1:10" x14ac:dyDescent="0.25">
      <c r="H4" s="8" t="s">
        <v>7</v>
      </c>
    </row>
    <row r="5" spans="1:10" x14ac:dyDescent="0.25">
      <c r="A5" s="9"/>
      <c r="B5" s="10" t="s">
        <v>8</v>
      </c>
      <c r="C5" s="10" t="s">
        <v>51</v>
      </c>
      <c r="D5" s="10" t="s">
        <v>9</v>
      </c>
      <c r="E5" s="10" t="s">
        <v>8</v>
      </c>
      <c r="F5" s="10" t="s">
        <v>51</v>
      </c>
      <c r="G5" s="10" t="s">
        <v>9</v>
      </c>
      <c r="H5" s="10" t="s">
        <v>8</v>
      </c>
      <c r="I5" s="10" t="s">
        <v>51</v>
      </c>
      <c r="J5" s="10" t="s">
        <v>9</v>
      </c>
    </row>
    <row r="6" spans="1:10" x14ac:dyDescent="0.25">
      <c r="A6" s="11" t="s">
        <v>50</v>
      </c>
      <c r="B6" s="17">
        <f>'Question Part A'!B5*'Question Part A'!B3</f>
        <v>400</v>
      </c>
      <c r="C6" s="11">
        <f>'Question Part A'!B6</f>
        <v>12</v>
      </c>
      <c r="D6" s="13">
        <f>B6*C6</f>
        <v>4800</v>
      </c>
      <c r="E6" s="9"/>
      <c r="F6" s="9"/>
      <c r="G6" s="9"/>
      <c r="H6" s="13">
        <f>B6</f>
        <v>400</v>
      </c>
      <c r="I6" s="9"/>
      <c r="J6" s="13">
        <f>D6</f>
        <v>4800</v>
      </c>
    </row>
    <row r="7" spans="1:10" x14ac:dyDescent="0.25">
      <c r="A7" s="11" t="s">
        <v>11</v>
      </c>
      <c r="B7" s="17">
        <f>'Question Part A'!B5</f>
        <v>200</v>
      </c>
      <c r="C7" s="11">
        <f>'Question Part A'!D5</f>
        <v>4</v>
      </c>
      <c r="D7" s="13">
        <f>B7*C7</f>
        <v>800</v>
      </c>
      <c r="E7" s="9"/>
      <c r="F7" s="9"/>
      <c r="G7" s="9"/>
      <c r="H7" s="13">
        <f>H6+B7-E7</f>
        <v>600</v>
      </c>
      <c r="I7" s="9"/>
      <c r="J7" s="13">
        <f>J6+D7-G7</f>
        <v>5600</v>
      </c>
    </row>
    <row r="8" spans="1:10" x14ac:dyDescent="0.25">
      <c r="A8" s="11" t="s">
        <v>0</v>
      </c>
      <c r="B8" s="9"/>
      <c r="C8" s="9"/>
      <c r="D8" s="13">
        <f>'Question Part A'!B7*'Question Part A'!D7</f>
        <v>1000</v>
      </c>
      <c r="E8" s="9"/>
      <c r="F8" s="9"/>
      <c r="G8" s="9"/>
      <c r="H8" s="13">
        <f t="shared" ref="H8:H14" si="0">H7+B8-E8</f>
        <v>600</v>
      </c>
      <c r="I8" s="9"/>
      <c r="J8" s="13">
        <f t="shared" ref="J8:J14" si="1">J7+D8-G8</f>
        <v>6600</v>
      </c>
    </row>
    <row r="9" spans="1:10" ht="14.25" customHeight="1" x14ac:dyDescent="0.25">
      <c r="A9" s="11" t="s">
        <v>12</v>
      </c>
      <c r="B9" s="9"/>
      <c r="C9" s="9"/>
      <c r="D9" s="27">
        <f>'Question Part A'!B8</f>
        <v>500</v>
      </c>
      <c r="E9" s="9"/>
      <c r="F9" s="9"/>
      <c r="G9" s="9"/>
      <c r="H9" s="13">
        <f t="shared" si="0"/>
        <v>600</v>
      </c>
      <c r="I9" s="9"/>
      <c r="J9" s="13">
        <f t="shared" si="1"/>
        <v>7100</v>
      </c>
    </row>
    <row r="10" spans="1:10" x14ac:dyDescent="0.25">
      <c r="A10" s="11" t="s">
        <v>13</v>
      </c>
      <c r="B10" s="9"/>
      <c r="C10" s="9"/>
      <c r="D10" s="13">
        <f>SUM(D6:D8)*'Question Part A'!B9</f>
        <v>660</v>
      </c>
      <c r="E10" s="9"/>
      <c r="F10" s="9"/>
      <c r="G10" s="9"/>
      <c r="H10" s="13">
        <f t="shared" si="0"/>
        <v>600</v>
      </c>
      <c r="I10" s="9"/>
      <c r="J10" s="13">
        <f t="shared" si="1"/>
        <v>7760</v>
      </c>
    </row>
    <row r="11" spans="1:10" x14ac:dyDescent="0.25">
      <c r="A11" s="11" t="s">
        <v>2</v>
      </c>
      <c r="B11" s="9"/>
      <c r="C11" s="9"/>
      <c r="D11" s="9"/>
      <c r="E11" s="11">
        <f>(B6+B7)*'Question Part A'!B10</f>
        <v>30</v>
      </c>
      <c r="F11" s="11">
        <f>'Question Part A'!B14</f>
        <v>2</v>
      </c>
      <c r="G11" s="11">
        <f>E11*F11</f>
        <v>60</v>
      </c>
      <c r="H11" s="13">
        <f t="shared" si="0"/>
        <v>570</v>
      </c>
      <c r="I11" s="9"/>
      <c r="J11" s="13">
        <f t="shared" si="1"/>
        <v>7700</v>
      </c>
    </row>
    <row r="12" spans="1:10" x14ac:dyDescent="0.25">
      <c r="A12" s="11" t="s">
        <v>14</v>
      </c>
      <c r="B12" s="9"/>
      <c r="C12" s="9"/>
      <c r="D12" s="9"/>
      <c r="E12" s="11">
        <f>'Question Part A'!B11</f>
        <v>50</v>
      </c>
      <c r="F12" s="11">
        <f>'Question Part A'!B11</f>
        <v>50</v>
      </c>
      <c r="G12" s="11">
        <f>'Question Part A'!D11</f>
        <v>420</v>
      </c>
      <c r="H12" s="13">
        <f t="shared" si="0"/>
        <v>520</v>
      </c>
      <c r="I12" s="11">
        <f t="shared" ref="I12" si="2">J12/H12</f>
        <v>14</v>
      </c>
      <c r="J12" s="13">
        <f t="shared" si="1"/>
        <v>7280</v>
      </c>
    </row>
    <row r="13" spans="1:10" x14ac:dyDescent="0.25">
      <c r="A13" s="11" t="s">
        <v>49</v>
      </c>
      <c r="B13" s="9"/>
      <c r="C13" s="9"/>
      <c r="D13" s="9"/>
      <c r="E13" s="17">
        <f>'Question Part A'!B12</f>
        <v>500</v>
      </c>
      <c r="F13" s="11">
        <f>I12</f>
        <v>14</v>
      </c>
      <c r="G13" s="13">
        <f>E13*F13</f>
        <v>7000</v>
      </c>
      <c r="H13" s="13">
        <f t="shared" si="0"/>
        <v>20</v>
      </c>
      <c r="I13" s="11"/>
      <c r="J13" s="13">
        <f t="shared" si="1"/>
        <v>280</v>
      </c>
    </row>
    <row r="14" spans="1:10" x14ac:dyDescent="0.25">
      <c r="A14" s="11" t="s">
        <v>15</v>
      </c>
      <c r="B14" s="9"/>
      <c r="C14" s="9"/>
      <c r="D14" s="9"/>
      <c r="E14" s="11">
        <f>H13</f>
        <v>20</v>
      </c>
      <c r="F14" s="11">
        <f>I12</f>
        <v>14</v>
      </c>
      <c r="G14" s="13">
        <f>E14*F14</f>
        <v>280</v>
      </c>
      <c r="H14" s="13">
        <f t="shared" si="0"/>
        <v>0</v>
      </c>
      <c r="I14" s="9"/>
      <c r="J14" s="13">
        <f t="shared" si="1"/>
        <v>0</v>
      </c>
    </row>
    <row r="15" spans="1:10" x14ac:dyDescent="0.25">
      <c r="A15" s="11"/>
      <c r="B15" s="9"/>
      <c r="C15" s="9"/>
      <c r="D15" s="9"/>
      <c r="E15" s="11"/>
      <c r="F15" s="11"/>
      <c r="G15" s="12"/>
      <c r="H15" s="12"/>
      <c r="I15" s="9"/>
      <c r="J15" s="14"/>
    </row>
    <row r="16" spans="1:10" x14ac:dyDescent="0.25">
      <c r="A16" s="44" t="s">
        <v>16</v>
      </c>
      <c r="B16" s="44"/>
    </row>
    <row r="17" spans="1:10" x14ac:dyDescent="0.25">
      <c r="A17" s="15"/>
    </row>
    <row r="18" spans="1:10" x14ac:dyDescent="0.25">
      <c r="A18" s="16"/>
      <c r="D18" s="7" t="s">
        <v>17</v>
      </c>
      <c r="G18" s="7" t="s">
        <v>18</v>
      </c>
      <c r="J18" s="7" t="s">
        <v>6</v>
      </c>
    </row>
    <row r="19" spans="1:10" x14ac:dyDescent="0.25">
      <c r="B19" s="7" t="s">
        <v>8</v>
      </c>
      <c r="C19" s="7" t="s">
        <v>51</v>
      </c>
      <c r="D19" s="7" t="s">
        <v>9</v>
      </c>
      <c r="E19" s="7" t="s">
        <v>8</v>
      </c>
      <c r="G19" s="7" t="s">
        <v>9</v>
      </c>
      <c r="H19" s="7" t="s">
        <v>20</v>
      </c>
      <c r="I19" s="7" t="s">
        <v>51</v>
      </c>
      <c r="J19" s="7" t="s">
        <v>19</v>
      </c>
    </row>
    <row r="20" spans="1:10" x14ac:dyDescent="0.25">
      <c r="A20" s="8" t="s">
        <v>10</v>
      </c>
      <c r="B20" s="19">
        <f>E14</f>
        <v>20</v>
      </c>
      <c r="C20" s="19">
        <f>F14</f>
        <v>14</v>
      </c>
      <c r="D20" s="19">
        <f>G14</f>
        <v>280</v>
      </c>
      <c r="E20" s="15"/>
      <c r="F20" s="15"/>
      <c r="G20" s="15"/>
      <c r="H20" s="19">
        <f>B20</f>
        <v>20</v>
      </c>
      <c r="I20" s="19">
        <f>C20</f>
        <v>14</v>
      </c>
      <c r="J20" s="19">
        <f>D20</f>
        <v>280</v>
      </c>
    </row>
    <row r="21" spans="1:10" x14ac:dyDescent="0.25">
      <c r="A21" s="11" t="s">
        <v>52</v>
      </c>
      <c r="B21" s="9"/>
      <c r="C21" s="9"/>
      <c r="D21" s="9"/>
      <c r="E21" s="11">
        <f>'Answer Part A'!B20</f>
        <v>20</v>
      </c>
      <c r="F21" s="18">
        <f>'Question Part A'!B14</f>
        <v>2</v>
      </c>
      <c r="G21" s="13">
        <f>E21*F21</f>
        <v>40</v>
      </c>
      <c r="H21" s="12"/>
      <c r="I21" s="9"/>
      <c r="J21" s="19">
        <f>J20-G21</f>
        <v>240</v>
      </c>
    </row>
    <row r="22" spans="1:10" x14ac:dyDescent="0.25">
      <c r="A22" s="11" t="s">
        <v>53</v>
      </c>
      <c r="B22" s="9"/>
      <c r="C22" s="15"/>
      <c r="D22" s="9"/>
      <c r="E22" s="9"/>
      <c r="F22" s="9"/>
      <c r="G22" s="20">
        <f>J21</f>
        <v>240</v>
      </c>
      <c r="H22" s="9"/>
      <c r="I22" s="9"/>
      <c r="J22" s="19">
        <f>J21-G22</f>
        <v>0</v>
      </c>
    </row>
    <row r="24" spans="1:10" x14ac:dyDescent="0.25">
      <c r="A24" s="10" t="s">
        <v>54</v>
      </c>
    </row>
    <row r="25" spans="1:10" x14ac:dyDescent="0.25">
      <c r="A25" s="28" t="s">
        <v>55</v>
      </c>
      <c r="B25" s="19">
        <v>14</v>
      </c>
      <c r="C25" s="19"/>
    </row>
    <row r="26" spans="1:10" x14ac:dyDescent="0.25">
      <c r="A26" s="28" t="s">
        <v>56</v>
      </c>
      <c r="B26" s="30">
        <f>B27-B25</f>
        <v>6</v>
      </c>
      <c r="C26" s="19"/>
    </row>
    <row r="27" spans="1:10" x14ac:dyDescent="0.25">
      <c r="A27" s="28" t="s">
        <v>54</v>
      </c>
      <c r="B27" s="31">
        <f>B25/'Question Part A'!C16</f>
        <v>20</v>
      </c>
      <c r="C27" s="19"/>
    </row>
  </sheetData>
  <mergeCells count="1">
    <mergeCell ref="A16:B16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E478-E4FA-4F20-9CA6-268C2C1E7594}">
  <dimension ref="A1:E22"/>
  <sheetViews>
    <sheetView workbookViewId="0"/>
  </sheetViews>
  <sheetFormatPr defaultRowHeight="15" x14ac:dyDescent="0.25"/>
  <cols>
    <col min="1" max="1" width="32.42578125" customWidth="1"/>
    <col min="2" max="2" width="12.28515625" bestFit="1" customWidth="1"/>
    <col min="3" max="3" width="15.28515625" customWidth="1"/>
    <col min="4" max="4" width="11.140625" bestFit="1" customWidth="1"/>
  </cols>
  <sheetData>
    <row r="1" spans="1:5" ht="18" x14ac:dyDescent="0.25">
      <c r="A1" s="43" t="s">
        <v>85</v>
      </c>
    </row>
    <row r="3" spans="1:5" x14ac:dyDescent="0.25">
      <c r="A3" s="24" t="s">
        <v>38</v>
      </c>
      <c r="B3" s="24" t="s">
        <v>39</v>
      </c>
      <c r="C3" s="24" t="s">
        <v>40</v>
      </c>
      <c r="D3" s="24" t="s">
        <v>41</v>
      </c>
    </row>
    <row r="4" spans="1:5" x14ac:dyDescent="0.25">
      <c r="A4" s="5" t="s">
        <v>42</v>
      </c>
      <c r="B4" s="25">
        <v>3000</v>
      </c>
      <c r="C4" s="25">
        <v>2000</v>
      </c>
      <c r="D4" s="25">
        <v>4000</v>
      </c>
    </row>
    <row r="5" spans="1:5" x14ac:dyDescent="0.25">
      <c r="A5" s="5" t="s">
        <v>43</v>
      </c>
      <c r="B5" s="21">
        <v>9000</v>
      </c>
      <c r="C5" s="21">
        <v>2800</v>
      </c>
      <c r="D5" s="21">
        <v>5200</v>
      </c>
    </row>
    <row r="6" spans="1:5" ht="28.5" x14ac:dyDescent="0.25">
      <c r="A6" s="2" t="s">
        <v>44</v>
      </c>
      <c r="B6" s="21">
        <v>12000</v>
      </c>
      <c r="C6" s="21">
        <v>3200</v>
      </c>
      <c r="D6" s="21">
        <v>4800</v>
      </c>
      <c r="E6" s="22"/>
    </row>
    <row r="7" spans="1:5" x14ac:dyDescent="0.25">
      <c r="A7" s="5" t="s">
        <v>45</v>
      </c>
      <c r="B7" s="21">
        <v>15</v>
      </c>
      <c r="C7" s="26">
        <v>7.5</v>
      </c>
      <c r="D7" s="21">
        <v>6</v>
      </c>
    </row>
    <row r="8" spans="1:5" x14ac:dyDescent="0.25">
      <c r="A8" s="5" t="s">
        <v>46</v>
      </c>
      <c r="B8" s="21">
        <v>10000</v>
      </c>
      <c r="C8" s="21">
        <v>4000</v>
      </c>
      <c r="D8" s="21">
        <v>6000</v>
      </c>
    </row>
    <row r="9" spans="1:5" x14ac:dyDescent="0.25">
      <c r="A9" s="5" t="s">
        <v>47</v>
      </c>
      <c r="B9" s="5">
        <v>3</v>
      </c>
      <c r="C9" s="5">
        <v>5</v>
      </c>
      <c r="D9" s="5">
        <v>1</v>
      </c>
    </row>
    <row r="11" spans="1:5" ht="42.75" x14ac:dyDescent="0.25">
      <c r="A11" s="2" t="s">
        <v>48</v>
      </c>
      <c r="B11" s="25">
        <v>14000</v>
      </c>
    </row>
    <row r="12" spans="1:5" x14ac:dyDescent="0.25">
      <c r="A12" s="23"/>
    </row>
    <row r="13" spans="1:5" x14ac:dyDescent="0.25">
      <c r="A13" s="2"/>
      <c r="B13" s="29"/>
      <c r="C13" s="29"/>
    </row>
    <row r="16" spans="1:5" x14ac:dyDescent="0.25">
      <c r="A16" s="24"/>
      <c r="B16" s="24"/>
      <c r="C16" s="24"/>
      <c r="D16" s="24"/>
    </row>
    <row r="17" spans="1:4" x14ac:dyDescent="0.25">
      <c r="A17" s="5"/>
      <c r="B17" s="25"/>
      <c r="C17" s="25"/>
      <c r="D17" s="25"/>
    </row>
    <row r="18" spans="1:4" x14ac:dyDescent="0.25">
      <c r="A18" s="5"/>
      <c r="B18" s="21"/>
      <c r="C18" s="21"/>
      <c r="D18" s="21"/>
    </row>
    <row r="19" spans="1:4" x14ac:dyDescent="0.25">
      <c r="A19" s="5"/>
      <c r="B19" s="21"/>
      <c r="C19" s="21"/>
      <c r="D19" s="21"/>
    </row>
    <row r="20" spans="1:4" x14ac:dyDescent="0.25">
      <c r="A20" s="5"/>
      <c r="B20" s="21"/>
      <c r="C20" s="26"/>
      <c r="D20" s="21"/>
    </row>
    <row r="21" spans="1:4" x14ac:dyDescent="0.25">
      <c r="A21" s="5"/>
      <c r="B21" s="21"/>
      <c r="C21" s="21"/>
      <c r="D21" s="21"/>
    </row>
    <row r="22" spans="1:4" x14ac:dyDescent="0.25">
      <c r="A22" s="5"/>
      <c r="B22" s="5"/>
      <c r="C22" s="5"/>
      <c r="D22" s="5"/>
    </row>
  </sheetData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8376-9083-4BD4-B4F2-610628735FB5}">
  <dimension ref="A1:F36"/>
  <sheetViews>
    <sheetView tabSelected="1" topLeftCell="A16" workbookViewId="0">
      <selection activeCell="F35" sqref="F35"/>
    </sheetView>
  </sheetViews>
  <sheetFormatPr defaultRowHeight="15" x14ac:dyDescent="0.25"/>
  <cols>
    <col min="1" max="1" width="18.28515625" customWidth="1"/>
    <col min="2" max="2" width="14" customWidth="1"/>
    <col min="3" max="4" width="11.7109375" customWidth="1"/>
    <col min="5" max="5" width="13.140625" customWidth="1"/>
    <col min="7" max="7" width="11.28515625" bestFit="1" customWidth="1"/>
    <col min="9" max="9" width="11.5703125" bestFit="1" customWidth="1"/>
  </cols>
  <sheetData>
    <row r="1" spans="1:5" ht="18" x14ac:dyDescent="0.25">
      <c r="A1" s="43" t="str">
        <f>'Question Part B'!A1</f>
        <v xml:space="preserve">Buchanan Ltd </v>
      </c>
    </row>
    <row r="3" spans="1:5" ht="28.5" x14ac:dyDescent="0.25">
      <c r="A3" s="2" t="s">
        <v>57</v>
      </c>
      <c r="B3" s="32" t="s">
        <v>58</v>
      </c>
      <c r="C3" s="32" t="s">
        <v>59</v>
      </c>
      <c r="D3" s="32" t="s">
        <v>60</v>
      </c>
      <c r="E3" s="33"/>
    </row>
    <row r="4" spans="1:5" ht="15.75" x14ac:dyDescent="0.25">
      <c r="A4" s="34"/>
      <c r="B4" s="36">
        <f>'Question Part B'!B6*100/80</f>
        <v>15000</v>
      </c>
      <c r="C4" s="36">
        <f>'Question Part B'!C6*100/80</f>
        <v>4000</v>
      </c>
      <c r="D4" s="36">
        <f>'Question Part B'!D6*100/80</f>
        <v>6000</v>
      </c>
      <c r="E4" s="33"/>
    </row>
    <row r="5" spans="1:5" ht="15.75" x14ac:dyDescent="0.25">
      <c r="A5" s="34"/>
      <c r="B5" s="35"/>
      <c r="C5" s="35"/>
      <c r="D5" s="35"/>
      <c r="E5" s="33"/>
    </row>
    <row r="6" spans="1:5" ht="28.5" x14ac:dyDescent="0.25">
      <c r="A6" s="2" t="s">
        <v>61</v>
      </c>
      <c r="B6" s="36">
        <f>'Question Part B'!B5</f>
        <v>9000</v>
      </c>
      <c r="C6" s="36">
        <f>'Question Part B'!C5</f>
        <v>2800</v>
      </c>
      <c r="D6" s="36">
        <f>'Question Part B'!D5</f>
        <v>5200</v>
      </c>
      <c r="E6" s="33"/>
    </row>
    <row r="7" spans="1:5" ht="28.5" x14ac:dyDescent="0.25">
      <c r="A7" s="2" t="s">
        <v>62</v>
      </c>
      <c r="B7" s="36">
        <f>'Answer Part B'!B4</f>
        <v>15000</v>
      </c>
      <c r="C7" s="36">
        <f>'Answer Part B'!C4</f>
        <v>4000</v>
      </c>
      <c r="D7" s="36">
        <f>'Answer Part B'!D4</f>
        <v>6000</v>
      </c>
      <c r="E7" s="33"/>
    </row>
    <row r="8" spans="1:5" ht="28.5" x14ac:dyDescent="0.25">
      <c r="A8" s="2" t="s">
        <v>63</v>
      </c>
      <c r="B8" s="36">
        <f>'Question Part B'!B6</f>
        <v>12000</v>
      </c>
      <c r="C8" s="36">
        <f>'Question Part B'!C6</f>
        <v>3200</v>
      </c>
      <c r="D8" s="36">
        <f>'Question Part B'!D6</f>
        <v>4800</v>
      </c>
      <c r="E8" s="33"/>
    </row>
    <row r="9" spans="1:5" ht="28.5" x14ac:dyDescent="0.25">
      <c r="A9" s="2" t="s">
        <v>64</v>
      </c>
      <c r="B9" s="38">
        <f>SUM(B6:B8)</f>
        <v>36000</v>
      </c>
      <c r="C9" s="38">
        <f t="shared" ref="C9:D9" si="0">SUM(C6:C8)</f>
        <v>10000</v>
      </c>
      <c r="D9" s="38">
        <f t="shared" si="0"/>
        <v>16000</v>
      </c>
      <c r="E9" s="33"/>
    </row>
    <row r="10" spans="1:5" ht="15.75" x14ac:dyDescent="0.25">
      <c r="A10" s="34"/>
      <c r="B10" s="35"/>
      <c r="C10" s="35"/>
      <c r="D10" s="35"/>
      <c r="E10" s="33"/>
    </row>
    <row r="11" spans="1:5" x14ac:dyDescent="0.25">
      <c r="A11" s="45" t="s">
        <v>65</v>
      </c>
      <c r="B11" s="36">
        <f>B9</f>
        <v>36000</v>
      </c>
      <c r="C11" s="36">
        <f t="shared" ref="C11:D11" si="1">C9</f>
        <v>10000</v>
      </c>
      <c r="D11" s="36">
        <f t="shared" si="1"/>
        <v>16000</v>
      </c>
      <c r="E11" s="46"/>
    </row>
    <row r="12" spans="1:5" x14ac:dyDescent="0.25">
      <c r="A12" s="45"/>
      <c r="B12" s="37">
        <f>'Question Part B'!B4</f>
        <v>3000</v>
      </c>
      <c r="C12" s="37">
        <f>'Question Part B'!C4</f>
        <v>2000</v>
      </c>
      <c r="D12" s="37">
        <f>'Question Part B'!D4</f>
        <v>4000</v>
      </c>
      <c r="E12" s="46"/>
    </row>
    <row r="13" spans="1:5" ht="15.75" x14ac:dyDescent="0.25">
      <c r="A13" s="34"/>
      <c r="B13" s="36">
        <f>B11/B12</f>
        <v>12</v>
      </c>
      <c r="C13" s="36">
        <f t="shared" ref="C13:D13" si="2">C11/C12</f>
        <v>5</v>
      </c>
      <c r="D13" s="36">
        <f t="shared" si="2"/>
        <v>4</v>
      </c>
      <c r="E13" s="33"/>
    </row>
    <row r="14" spans="1:5" ht="15.75" x14ac:dyDescent="0.25">
      <c r="A14" s="34"/>
      <c r="B14" s="35"/>
      <c r="C14" s="35"/>
      <c r="D14" s="35"/>
      <c r="E14" s="33"/>
    </row>
    <row r="15" spans="1:5" ht="28.5" x14ac:dyDescent="0.25">
      <c r="A15" s="2" t="s">
        <v>66</v>
      </c>
      <c r="B15" s="36">
        <f>'Question Part B'!B7</f>
        <v>15</v>
      </c>
      <c r="C15" s="36">
        <f>'Question Part B'!C7</f>
        <v>7.5</v>
      </c>
      <c r="D15" s="36">
        <f>'Question Part B'!D7</f>
        <v>6</v>
      </c>
      <c r="E15" s="33"/>
    </row>
    <row r="16" spans="1:5" ht="28.5" x14ac:dyDescent="0.25">
      <c r="A16" s="2" t="s">
        <v>67</v>
      </c>
      <c r="B16" s="32" t="s">
        <v>68</v>
      </c>
      <c r="C16" s="32" t="s">
        <v>69</v>
      </c>
      <c r="D16" s="32" t="s">
        <v>70</v>
      </c>
      <c r="E16" s="33"/>
    </row>
    <row r="17" spans="1:6" ht="15.75" x14ac:dyDescent="0.25">
      <c r="A17" s="34"/>
      <c r="B17" s="36">
        <f>B15-B13</f>
        <v>3</v>
      </c>
      <c r="C17" s="36">
        <f t="shared" ref="C17:D17" si="3">C15-C13</f>
        <v>2.5</v>
      </c>
      <c r="D17" s="36">
        <f t="shared" si="3"/>
        <v>2</v>
      </c>
      <c r="E17" s="33"/>
    </row>
    <row r="18" spans="1:6" ht="15.75" x14ac:dyDescent="0.25">
      <c r="A18" s="34"/>
      <c r="B18" s="35"/>
      <c r="C18" s="35"/>
      <c r="D18" s="35"/>
      <c r="E18" s="33"/>
    </row>
    <row r="19" spans="1:6" ht="28.5" x14ac:dyDescent="0.25">
      <c r="A19" s="2" t="s">
        <v>71</v>
      </c>
      <c r="B19" s="37">
        <f>'Question Part B'!B4</f>
        <v>3000</v>
      </c>
      <c r="C19" s="37">
        <f>'Question Part B'!C4</f>
        <v>2000</v>
      </c>
      <c r="D19" s="37">
        <f>'Question Part B'!D4</f>
        <v>4000</v>
      </c>
      <c r="E19" s="33"/>
    </row>
    <row r="20" spans="1:6" ht="28.5" x14ac:dyDescent="0.25">
      <c r="A20" s="34"/>
      <c r="B20" s="32" t="s">
        <v>72</v>
      </c>
      <c r="C20" s="32" t="s">
        <v>73</v>
      </c>
      <c r="D20" s="32" t="s">
        <v>74</v>
      </c>
      <c r="E20" s="33"/>
    </row>
    <row r="21" spans="1:6" x14ac:dyDescent="0.25">
      <c r="A21" s="2" t="s">
        <v>75</v>
      </c>
      <c r="B21" s="36">
        <f>B19*B17</f>
        <v>9000</v>
      </c>
      <c r="C21" s="36">
        <f t="shared" ref="C21:D21" si="4">C19*C17</f>
        <v>5000</v>
      </c>
      <c r="D21" s="36">
        <f t="shared" si="4"/>
        <v>8000</v>
      </c>
      <c r="E21" s="36">
        <f>SUM(B21:D21)</f>
        <v>22000</v>
      </c>
    </row>
    <row r="22" spans="1:6" x14ac:dyDescent="0.25">
      <c r="A22" s="2" t="s">
        <v>76</v>
      </c>
      <c r="B22" s="35"/>
      <c r="C22" s="35"/>
      <c r="D22" s="35"/>
      <c r="E22" s="36">
        <f>SUM('Question Part B'!B8:D8)</f>
        <v>20000</v>
      </c>
    </row>
    <row r="23" spans="1:6" x14ac:dyDescent="0.25">
      <c r="A23" s="2" t="s">
        <v>77</v>
      </c>
      <c r="B23" s="35"/>
      <c r="C23" s="35"/>
      <c r="D23" s="35"/>
      <c r="E23" s="36">
        <f>E21-E22</f>
        <v>2000</v>
      </c>
    </row>
    <row r="25" spans="1:6" x14ac:dyDescent="0.25">
      <c r="A25" s="34"/>
      <c r="B25" s="39" t="s">
        <v>39</v>
      </c>
      <c r="C25" s="39" t="s">
        <v>40</v>
      </c>
      <c r="D25" s="39" t="s">
        <v>41</v>
      </c>
    </row>
    <row r="26" spans="1:6" ht="28.5" x14ac:dyDescent="0.25">
      <c r="A26" s="2" t="s">
        <v>78</v>
      </c>
      <c r="B26" s="32" t="s">
        <v>79</v>
      </c>
      <c r="C26" s="32" t="s">
        <v>80</v>
      </c>
      <c r="D26" s="32" t="s">
        <v>81</v>
      </c>
    </row>
    <row r="27" spans="1:6" x14ac:dyDescent="0.25">
      <c r="A27" s="34"/>
      <c r="B27" s="36">
        <f>B17/'Question Part B'!B9</f>
        <v>1</v>
      </c>
      <c r="C27" s="36">
        <f>C17/'Question Part B'!C9</f>
        <v>0.5</v>
      </c>
      <c r="D27" s="36">
        <f>D17/'Question Part B'!D9</f>
        <v>2</v>
      </c>
    </row>
    <row r="28" spans="1:6" x14ac:dyDescent="0.25">
      <c r="A28" s="34"/>
      <c r="B28" s="35"/>
      <c r="C28" s="35"/>
      <c r="D28" s="35"/>
    </row>
    <row r="29" spans="1:6" ht="28.5" x14ac:dyDescent="0.25">
      <c r="A29" s="2" t="s">
        <v>82</v>
      </c>
      <c r="B29" s="40">
        <v>2</v>
      </c>
      <c r="C29" s="40">
        <v>3</v>
      </c>
      <c r="D29" s="32">
        <v>1</v>
      </c>
    </row>
    <row r="31" spans="1:6" x14ac:dyDescent="0.25">
      <c r="A31" s="2" t="s">
        <v>83</v>
      </c>
      <c r="B31" s="37">
        <v>14000</v>
      </c>
      <c r="C31" s="35"/>
      <c r="D31" s="35"/>
      <c r="E31" s="34"/>
      <c r="F31" s="34"/>
    </row>
    <row r="32" spans="1:6" x14ac:dyDescent="0.25">
      <c r="A32" s="35"/>
      <c r="B32" s="35"/>
      <c r="C32" s="35"/>
      <c r="D32" s="35"/>
      <c r="E32" s="34"/>
      <c r="F32" s="34"/>
    </row>
    <row r="33" spans="1:6" ht="15" customHeight="1" x14ac:dyDescent="0.25">
      <c r="A33" s="2" t="s">
        <v>41</v>
      </c>
      <c r="B33" s="37">
        <v>4000</v>
      </c>
      <c r="C33" s="2" t="s">
        <v>84</v>
      </c>
      <c r="D33" s="37">
        <f>B33*'Question Part B'!D9</f>
        <v>4000</v>
      </c>
      <c r="E33" s="2"/>
      <c r="F33" s="2"/>
    </row>
    <row r="34" spans="1:6" ht="15" customHeight="1" x14ac:dyDescent="0.25">
      <c r="A34" s="2" t="s">
        <v>39</v>
      </c>
      <c r="B34" s="37">
        <v>3000</v>
      </c>
      <c r="C34" s="2" t="s">
        <v>84</v>
      </c>
      <c r="D34" s="37">
        <f>B34*'Question Part B'!B9</f>
        <v>9000</v>
      </c>
      <c r="E34" s="42"/>
      <c r="F34" s="42"/>
    </row>
    <row r="35" spans="1:6" ht="15" customHeight="1" x14ac:dyDescent="0.25">
      <c r="A35" s="2" t="s">
        <v>40</v>
      </c>
      <c r="B35" s="2">
        <f>D35/'Question Part B'!C9</f>
        <v>200</v>
      </c>
      <c r="C35" s="2" t="s">
        <v>84</v>
      </c>
      <c r="D35" s="37">
        <v>1000</v>
      </c>
      <c r="E35" s="47" t="s">
        <v>86</v>
      </c>
      <c r="F35" s="2"/>
    </row>
    <row r="36" spans="1:6" x14ac:dyDescent="0.25">
      <c r="A36" s="2"/>
      <c r="B36" s="2"/>
      <c r="C36" s="41"/>
      <c r="D36" s="41"/>
      <c r="E36" s="2"/>
      <c r="F36" s="2"/>
    </row>
  </sheetData>
  <mergeCells count="2">
    <mergeCell ref="A11:A12"/>
    <mergeCell ref="E11:E1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Question Part A</vt:lpstr>
      <vt:lpstr>Answer Part A</vt:lpstr>
      <vt:lpstr>Question Part B</vt:lpstr>
      <vt:lpstr>Answer Part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2021-11-17T14:41:37Z</dcterms:created>
  <dcterms:modified xsi:type="dcterms:W3CDTF">2022-12-05T11:38:43Z</dcterms:modified>
</cp:coreProperties>
</file>