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490" documentId="8_{F95B6ABC-6FC5-4B3B-B6FB-8A7E9A800502}" xr6:coauthVersionLast="47" xr6:coauthVersionMax="47" xr10:uidLastSave="{339B1816-ACC7-40F7-8EB6-FD42B9F06C24}"/>
  <bookViews>
    <workbookView xWindow="-120" yWindow="-120" windowWidth="24240" windowHeight="13140" activeTab="1" xr2:uid="{CF6DDB11-D177-4163-BC99-2C824796BC21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4" i="2" l="1"/>
  <c r="C83" i="2"/>
  <c r="I42" i="2"/>
  <c r="I43" i="2"/>
  <c r="I44" i="2"/>
  <c r="I45" i="2"/>
  <c r="I46" i="2"/>
  <c r="I47" i="2"/>
  <c r="I41" i="2"/>
  <c r="E42" i="2"/>
  <c r="E43" i="2"/>
  <c r="E44" i="2"/>
  <c r="E45" i="2"/>
  <c r="E46" i="2"/>
  <c r="E47" i="2"/>
  <c r="E41" i="2"/>
  <c r="D43" i="2" l="1"/>
  <c r="D44" i="2" s="1"/>
  <c r="D45" i="2" s="1"/>
  <c r="D46" i="2" s="1"/>
  <c r="D47" i="2" s="1"/>
  <c r="D42" i="2"/>
  <c r="H43" i="2"/>
  <c r="H44" i="2" s="1"/>
  <c r="H45" i="2" s="1"/>
  <c r="H46" i="2" s="1"/>
  <c r="H47" i="2" s="1"/>
  <c r="H42" i="2"/>
  <c r="H41" i="2"/>
  <c r="D41" i="2"/>
  <c r="C60" i="2"/>
  <c r="D86" i="2"/>
  <c r="C81" i="2"/>
  <c r="C80" i="2"/>
  <c r="D81" i="2" s="1"/>
  <c r="D75" i="2"/>
  <c r="B69" i="2"/>
  <c r="C65" i="2"/>
  <c r="C64" i="2"/>
  <c r="C63" i="2"/>
  <c r="B62" i="2"/>
  <c r="B61" i="2"/>
  <c r="H55" i="2"/>
  <c r="B55" i="2"/>
  <c r="D54" i="2"/>
  <c r="B56" i="2"/>
  <c r="B54" i="2"/>
  <c r="F46" i="2"/>
  <c r="B46" i="2"/>
  <c r="F41" i="2"/>
  <c r="C41" i="2"/>
  <c r="B29" i="2"/>
  <c r="G44" i="2" s="1"/>
  <c r="B27" i="2"/>
  <c r="G42" i="2" s="1"/>
  <c r="B26" i="2"/>
  <c r="C42" i="2" s="1"/>
  <c r="B23" i="2"/>
  <c r="F47" i="2" s="1"/>
  <c r="B22" i="2"/>
  <c r="B47" i="2" s="1"/>
  <c r="B18" i="2"/>
  <c r="C43" i="2" s="1"/>
  <c r="G15" i="2"/>
  <c r="G12" i="2"/>
  <c r="G13" i="2" s="1"/>
  <c r="G14" i="2" s="1"/>
  <c r="B16" i="2"/>
  <c r="C56" i="2" s="1"/>
  <c r="B15" i="2"/>
  <c r="H56" i="2" s="1"/>
  <c r="B13" i="2"/>
  <c r="B12" i="2"/>
  <c r="B70" i="2" s="1"/>
  <c r="B7" i="2"/>
  <c r="C8" i="2" s="1"/>
  <c r="C5" i="2"/>
  <c r="C29" i="1"/>
  <c r="B29" i="1"/>
  <c r="A1" i="2"/>
  <c r="C54" i="2" l="1"/>
  <c r="C70" i="2"/>
  <c r="C62" i="2"/>
  <c r="C66" i="2" s="1"/>
  <c r="H57" i="2"/>
  <c r="H58" i="2"/>
  <c r="D56" i="2"/>
  <c r="C9" i="2"/>
  <c r="G16" i="2"/>
  <c r="B17" i="2" s="1"/>
  <c r="C18" i="2" s="1"/>
  <c r="C23" i="2"/>
  <c r="B28" i="2"/>
  <c r="C29" i="2" s="1"/>
  <c r="C30" i="2" s="1"/>
  <c r="C33" i="2" s="1"/>
  <c r="C45" i="2" s="1"/>
  <c r="H59" i="2" l="1"/>
  <c r="C55" i="2" s="1"/>
  <c r="D55" i="2" s="1"/>
  <c r="D57" i="2" s="1"/>
  <c r="D71" i="2"/>
  <c r="C19" i="2"/>
  <c r="C34" i="2"/>
  <c r="G45" i="2" s="1"/>
  <c r="D84" i="2" l="1"/>
  <c r="D87" i="2" s="1"/>
  <c r="D72" i="2"/>
  <c r="D76" i="2" s="1"/>
  <c r="C35" i="2"/>
</calcChain>
</file>

<file path=xl/sharedStrings.xml><?xml version="1.0" encoding="utf-8"?>
<sst xmlns="http://schemas.openxmlformats.org/spreadsheetml/2006/main" count="135" uniqueCount="92">
  <si>
    <t>Drawings</t>
  </si>
  <si>
    <t>Wallace and Bruce</t>
  </si>
  <si>
    <t>Gross Profit</t>
  </si>
  <si>
    <t>Inventory at 31 December Year 2</t>
  </si>
  <si>
    <t>Rates</t>
  </si>
  <si>
    <t>Advertising</t>
  </si>
  <si>
    <t>Property (at cost)</t>
  </si>
  <si>
    <t>Equipment (at cost)</t>
  </si>
  <si>
    <t>Delivery Vans (at cost)</t>
  </si>
  <si>
    <t>Provisions for Depreciation at 1 January Year 2:</t>
  </si>
  <si>
    <t>Equipment</t>
  </si>
  <si>
    <t>Delivery Vans</t>
  </si>
  <si>
    <t xml:space="preserve">Cash and Cash Equivalents </t>
  </si>
  <si>
    <t xml:space="preserve">Trade Receivables </t>
  </si>
  <si>
    <t>Trade Payables</t>
  </si>
  <si>
    <t>Provision for Bad Debts at 1 January Year 2</t>
  </si>
  <si>
    <t>VAT</t>
  </si>
  <si>
    <t>Discounts</t>
  </si>
  <si>
    <t>Equity Accounts</t>
  </si>
  <si>
    <t>Wallace</t>
  </si>
  <si>
    <t>Bruce</t>
  </si>
  <si>
    <t>Current Accounts</t>
  </si>
  <si>
    <t>Loan — Wallace</t>
  </si>
  <si>
    <t>£000</t>
  </si>
  <si>
    <t>Interest on equity will be paid to each partner at 20% per annum.</t>
  </si>
  <si>
    <t>Interest on drawings will be charged at 10% per annum.</t>
  </si>
  <si>
    <t>A partnership salary of £17,000 is payable to Bruce.</t>
  </si>
  <si>
    <t>Advertising receivable £1,000.</t>
  </si>
  <si>
    <t>Equipment which had been purchased on 31 May Year 1 and had cost £15,000 was sold on 31 October Year 2 for £7,000 by cheque. It is the policy of the firm to charge a full year’s depreciation in the year of purchase and none in the year of sale. No entries have been made in respect of this sale.</t>
  </si>
  <si>
    <t>Provide for depreciation per annum as follows:</t>
  </si>
  <si>
    <t>The provision for bad debts is to be adjusted to £3,000.</t>
  </si>
  <si>
    <r>
      <t xml:space="preserve"> </t>
    </r>
    <r>
      <rPr>
        <sz val="11"/>
        <color theme="1"/>
        <rFont val="Arial"/>
        <family val="2"/>
      </rPr>
      <t>i.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Arial"/>
        <family val="2"/>
      </rPr>
      <t>Equipment — 20% on cost</t>
    </r>
  </si>
  <si>
    <r>
      <rPr>
        <sz val="11"/>
        <color theme="1"/>
        <rFont val="Arial"/>
        <family val="2"/>
      </rPr>
      <t>ii.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Arial"/>
        <family val="2"/>
      </rPr>
      <t>Delivery vans — 25% of the reduced balance</t>
    </r>
  </si>
  <si>
    <t>Property was professionally revalued during the year at £110,000.</t>
  </si>
  <si>
    <t>Inventory at 31 December Year 2 had a market value of £11,000.</t>
  </si>
  <si>
    <t>Reduction in Provision for Bad Debts</t>
  </si>
  <si>
    <t xml:space="preserve">Discounts </t>
  </si>
  <si>
    <t>Expenses</t>
  </si>
  <si>
    <t>Rates (6/3 × 4)</t>
  </si>
  <si>
    <t>Advertising (7−1)</t>
  </si>
  <si>
    <t>Depreciation</t>
  </si>
  <si>
    <t>Equipment (20% × 35)</t>
  </si>
  <si>
    <t>Delivery Vans (25% × (20−4))</t>
  </si>
  <si>
    <t>*Loss on Sale of Equipment</t>
  </si>
  <si>
    <t>Finance Cost on Loan — Wallace</t>
  </si>
  <si>
    <t xml:space="preserve">Profit for the Year </t>
  </si>
  <si>
    <t xml:space="preserve">Interest on Equity </t>
  </si>
  <si>
    <t>Salary — Bruce</t>
  </si>
  <si>
    <t>Residual Profit</t>
  </si>
  <si>
    <t>*Workings for Loss on Sale of Equipment</t>
  </si>
  <si>
    <t>Cost</t>
  </si>
  <si>
    <t>Less depreciation to date</t>
  </si>
  <si>
    <t>Less Bank</t>
  </si>
  <si>
    <t>Loss on Sale</t>
  </si>
  <si>
    <t>Interest on loans from partners will be paid at 10% per annum.</t>
  </si>
  <si>
    <t>Credit</t>
  </si>
  <si>
    <t>Balance</t>
  </si>
  <si>
    <t>Balance 1 January Year 2</t>
  </si>
  <si>
    <t>Interest on Equity</t>
  </si>
  <si>
    <t>Interest on Loan</t>
  </si>
  <si>
    <t>Salary</t>
  </si>
  <si>
    <t>Share of Profit</t>
  </si>
  <si>
    <t>Interest on Drawings</t>
  </si>
  <si>
    <t>Statement of Financial Position of Wallace and Bruce as at 31 December Year 2</t>
  </si>
  <si>
    <t>Non-current Assets</t>
  </si>
  <si>
    <t>Property</t>
  </si>
  <si>
    <t>Current Assets</t>
  </si>
  <si>
    <t>Inventory</t>
  </si>
  <si>
    <t>Trade Receivables</t>
  </si>
  <si>
    <t>Provision for Bad Debts</t>
  </si>
  <si>
    <t xml:space="preserve">Advertising Receivable </t>
  </si>
  <si>
    <t>Cash and Cash Equivalents (49 + 7)</t>
  </si>
  <si>
    <t>Total Assets</t>
  </si>
  <si>
    <t>Current Liabilities</t>
  </si>
  <si>
    <t xml:space="preserve">Rates Payable </t>
  </si>
  <si>
    <t>Working Equity</t>
  </si>
  <si>
    <t>Net Assets Employed</t>
  </si>
  <si>
    <t>Non-current Liabilities</t>
  </si>
  <si>
    <t>Net Assets</t>
  </si>
  <si>
    <t>EQUITY</t>
  </si>
  <si>
    <t>Reserves</t>
  </si>
  <si>
    <t>Revaluation Reserve</t>
  </si>
  <si>
    <t>Debit</t>
  </si>
  <si>
    <t>Net Book Value</t>
  </si>
  <si>
    <t>*Workings for Dept of Equipment</t>
  </si>
  <si>
    <t>Depn to end year 1</t>
  </si>
  <si>
    <t>Depn in year 2</t>
  </si>
  <si>
    <t>Less Depn of sold equip</t>
  </si>
  <si>
    <t xml:space="preserve">Depn </t>
  </si>
  <si>
    <t>Income Statement and Appropriation Account of Wallace and Bruce for the year ended 31 December Year 2</t>
  </si>
  <si>
    <t xml:space="preserve">Wallace </t>
  </si>
  <si>
    <t>Divided as follows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</si>
</sst>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165" formatCode="#,##0;[Red]#,##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Times New Roman"/>
      <family val="1"/>
    </font>
    <font>
      <sz val="7"/>
      <color theme="1"/>
      <name val="Times New Roman"/>
      <family val="2"/>
    </font>
    <font>
      <sz val="10"/>
      <color theme="1"/>
      <name val="Times New Roman"/>
      <family val="1"/>
    </font>
    <font>
      <b/>
      <i/>
      <sz val="10"/>
      <color theme="1"/>
      <name val="Arial"/>
      <family val="2"/>
    </font>
    <font>
      <b/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11"/>
      <color theme="1"/>
      <name val="Arial"/>
      <family val="2"/>
    </font>
    <font>
      <sz val="8"/>
      <name val="Calibri"/>
      <family val="2"/>
      <scheme val="minor"/>
    </font>
    <font>
      <b/>
      <u/>
      <sz val="11"/>
      <color theme="1"/>
      <name val="Arial"/>
      <family val="2"/>
    </font>
    <font>
      <sz val="11"/>
      <color theme="1"/>
      <name val="Times New Roman"/>
      <family val="1"/>
    </font>
    <font>
      <b/>
      <i/>
      <sz val="11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3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right" vertical="center" wrapText="1"/>
    </xf>
    <xf numFmtId="6" fontId="2" fillId="0" borderId="0" xfId="0" applyNumberFormat="1" applyFont="1"/>
    <xf numFmtId="9" fontId="2" fillId="0" borderId="0" xfId="1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6" fontId="2" fillId="0" borderId="0" xfId="0" applyNumberFormat="1" applyFont="1" applyAlignment="1">
      <alignment vertical="center"/>
    </xf>
    <xf numFmtId="9" fontId="2" fillId="0" borderId="0" xfId="0" applyNumberFormat="1" applyFont="1" applyAlignment="1">
      <alignment vertical="center"/>
    </xf>
    <xf numFmtId="9" fontId="2" fillId="0" borderId="0" xfId="1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right" vertical="center" wrapText="1"/>
    </xf>
    <xf numFmtId="1" fontId="2" fillId="0" borderId="0" xfId="0" applyNumberFormat="1" applyFont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1" fontId="2" fillId="0" borderId="6" xfId="0" applyNumberFormat="1" applyFont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6" fontId="2" fillId="0" borderId="2" xfId="0" applyNumberFormat="1" applyFont="1" applyBorder="1" applyAlignment="1">
      <alignment horizontal="center" vertical="center" wrapText="1"/>
    </xf>
    <xf numFmtId="6" fontId="2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3"/>
    </xf>
    <xf numFmtId="0" fontId="2" fillId="0" borderId="3" xfId="0" applyFont="1" applyBorder="1" applyAlignment="1">
      <alignment vertical="center" wrapText="1"/>
    </xf>
    <xf numFmtId="6" fontId="2" fillId="0" borderId="9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1" fontId="2" fillId="0" borderId="0" xfId="0" applyNumberFormat="1" applyFont="1" applyAlignment="1">
      <alignment vertical="center" wrapText="1"/>
    </xf>
    <xf numFmtId="6" fontId="6" fillId="0" borderId="0" xfId="0" applyNumberFormat="1" applyFont="1" applyAlignment="1">
      <alignment vertical="center" wrapText="1"/>
    </xf>
    <xf numFmtId="0" fontId="15" fillId="0" borderId="0" xfId="0" applyFont="1" applyAlignment="1">
      <alignment vertical="center" wrapText="1"/>
    </xf>
    <xf numFmtId="6" fontId="2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1" fontId="2" fillId="0" borderId="6" xfId="0" applyNumberFormat="1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1" fontId="2" fillId="0" borderId="7" xfId="0" applyNumberFormat="1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8" fillId="0" borderId="0" xfId="0" applyFont="1"/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0" fontId="13" fillId="0" borderId="0" xfId="0" applyFont="1" applyBorder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2D836-732A-406B-9869-74267C31A0EA}">
  <dimension ref="A1:E52"/>
  <sheetViews>
    <sheetView topLeftCell="A25" workbookViewId="0"/>
  </sheetViews>
  <sheetFormatPr defaultRowHeight="15" x14ac:dyDescent="0.25"/>
  <cols>
    <col min="1" max="1" width="52.28515625" customWidth="1"/>
    <col min="2" max="2" width="9.5703125" bestFit="1" customWidth="1"/>
  </cols>
  <sheetData>
    <row r="1" spans="1:3" ht="18" x14ac:dyDescent="0.25">
      <c r="A1" s="53" t="s">
        <v>1</v>
      </c>
    </row>
    <row r="2" spans="1:3" x14ac:dyDescent="0.25">
      <c r="A2" s="8"/>
      <c r="B2" s="9" t="s">
        <v>23</v>
      </c>
      <c r="C2" s="9" t="s">
        <v>23</v>
      </c>
    </row>
    <row r="3" spans="1:3" x14ac:dyDescent="0.25">
      <c r="A3" s="7" t="s">
        <v>2</v>
      </c>
      <c r="B3" s="10"/>
      <c r="C3" s="10">
        <v>90</v>
      </c>
    </row>
    <row r="4" spans="1:3" x14ac:dyDescent="0.25">
      <c r="A4" s="7" t="s">
        <v>3</v>
      </c>
      <c r="B4" s="10">
        <v>9</v>
      </c>
      <c r="C4" s="10"/>
    </row>
    <row r="5" spans="1:3" x14ac:dyDescent="0.25">
      <c r="A5" s="7" t="s">
        <v>4</v>
      </c>
      <c r="B5" s="10">
        <v>6</v>
      </c>
      <c r="C5" s="10"/>
    </row>
    <row r="6" spans="1:3" x14ac:dyDescent="0.25">
      <c r="A6" s="7" t="s">
        <v>5</v>
      </c>
      <c r="B6" s="10">
        <v>7</v>
      </c>
      <c r="C6" s="10"/>
    </row>
    <row r="7" spans="1:3" x14ac:dyDescent="0.25">
      <c r="A7" s="7" t="s">
        <v>6</v>
      </c>
      <c r="B7" s="10">
        <v>100</v>
      </c>
      <c r="C7" s="10"/>
    </row>
    <row r="8" spans="1:3" x14ac:dyDescent="0.25">
      <c r="A8" s="7" t="s">
        <v>7</v>
      </c>
      <c r="B8" s="10">
        <v>50</v>
      </c>
      <c r="C8" s="10"/>
    </row>
    <row r="9" spans="1:3" x14ac:dyDescent="0.25">
      <c r="A9" s="7" t="s">
        <v>8</v>
      </c>
      <c r="B9" s="10">
        <v>20</v>
      </c>
      <c r="C9" s="10"/>
    </row>
    <row r="10" spans="1:3" x14ac:dyDescent="0.25">
      <c r="A10" s="7" t="s">
        <v>9</v>
      </c>
      <c r="B10" s="10"/>
      <c r="C10" s="10"/>
    </row>
    <row r="11" spans="1:3" x14ac:dyDescent="0.25">
      <c r="A11" s="11" t="s">
        <v>10</v>
      </c>
      <c r="B11" s="10"/>
      <c r="C11" s="10">
        <v>10</v>
      </c>
    </row>
    <row r="12" spans="1:3" x14ac:dyDescent="0.25">
      <c r="A12" s="11" t="s">
        <v>11</v>
      </c>
      <c r="B12" s="10"/>
      <c r="C12" s="10">
        <v>4</v>
      </c>
    </row>
    <row r="13" spans="1:3" x14ac:dyDescent="0.25">
      <c r="A13" s="7" t="s">
        <v>12</v>
      </c>
      <c r="B13" s="10">
        <v>49</v>
      </c>
      <c r="C13" s="10"/>
    </row>
    <row r="14" spans="1:3" x14ac:dyDescent="0.25">
      <c r="A14" s="7" t="s">
        <v>13</v>
      </c>
      <c r="B14" s="10">
        <v>26</v>
      </c>
      <c r="C14" s="10"/>
    </row>
    <row r="15" spans="1:3" x14ac:dyDescent="0.25">
      <c r="A15" s="7" t="s">
        <v>14</v>
      </c>
      <c r="B15" s="10"/>
      <c r="C15" s="10">
        <v>15</v>
      </c>
    </row>
    <row r="16" spans="1:3" x14ac:dyDescent="0.25">
      <c r="A16" s="7" t="s">
        <v>15</v>
      </c>
      <c r="B16" s="10"/>
      <c r="C16" s="10">
        <v>4</v>
      </c>
    </row>
    <row r="17" spans="1:3" x14ac:dyDescent="0.25">
      <c r="A17" s="7" t="s">
        <v>16</v>
      </c>
      <c r="B17" s="10">
        <v>12</v>
      </c>
      <c r="C17" s="10"/>
    </row>
    <row r="18" spans="1:3" x14ac:dyDescent="0.25">
      <c r="A18" s="7" t="s">
        <v>17</v>
      </c>
      <c r="B18" s="10"/>
      <c r="C18" s="10">
        <v>3</v>
      </c>
    </row>
    <row r="19" spans="1:3" x14ac:dyDescent="0.25">
      <c r="A19" s="7" t="s">
        <v>18</v>
      </c>
      <c r="B19" s="10"/>
      <c r="C19" s="10"/>
    </row>
    <row r="20" spans="1:3" x14ac:dyDescent="0.25">
      <c r="A20" s="11" t="s">
        <v>19</v>
      </c>
      <c r="B20" s="10"/>
      <c r="C20" s="10">
        <v>120</v>
      </c>
    </row>
    <row r="21" spans="1:3" x14ac:dyDescent="0.25">
      <c r="A21" s="11" t="s">
        <v>20</v>
      </c>
      <c r="B21" s="10"/>
      <c r="C21" s="10">
        <v>40</v>
      </c>
    </row>
    <row r="22" spans="1:3" x14ac:dyDescent="0.25">
      <c r="A22" s="11" t="s">
        <v>21</v>
      </c>
      <c r="B22" s="10"/>
      <c r="C22" s="10"/>
    </row>
    <row r="23" spans="1:3" x14ac:dyDescent="0.25">
      <c r="A23" s="11" t="s">
        <v>19</v>
      </c>
      <c r="B23" s="10"/>
      <c r="C23" s="10">
        <v>7</v>
      </c>
    </row>
    <row r="24" spans="1:3" x14ac:dyDescent="0.25">
      <c r="A24" s="11" t="s">
        <v>20</v>
      </c>
      <c r="B24" s="10">
        <v>4</v>
      </c>
      <c r="C24" s="10"/>
    </row>
    <row r="25" spans="1:3" x14ac:dyDescent="0.25">
      <c r="A25" s="7" t="s">
        <v>0</v>
      </c>
      <c r="B25" s="10"/>
      <c r="C25" s="10"/>
    </row>
    <row r="26" spans="1:3" x14ac:dyDescent="0.25">
      <c r="A26" s="11" t="s">
        <v>19</v>
      </c>
      <c r="B26" s="10">
        <v>30</v>
      </c>
      <c r="C26" s="10"/>
    </row>
    <row r="27" spans="1:3" x14ac:dyDescent="0.25">
      <c r="A27" s="11" t="s">
        <v>20</v>
      </c>
      <c r="B27" s="10">
        <v>20</v>
      </c>
      <c r="C27" s="10"/>
    </row>
    <row r="28" spans="1:3" x14ac:dyDescent="0.25">
      <c r="A28" s="7" t="s">
        <v>22</v>
      </c>
      <c r="B28" s="10"/>
      <c r="C28" s="10">
        <v>40</v>
      </c>
    </row>
    <row r="29" spans="1:3" x14ac:dyDescent="0.25">
      <c r="A29" s="7"/>
      <c r="B29" s="12">
        <f>SUM(B3:B28)</f>
        <v>333</v>
      </c>
      <c r="C29" s="12">
        <f>SUM(C3:C28)</f>
        <v>333</v>
      </c>
    </row>
    <row r="30" spans="1:3" x14ac:dyDescent="0.25">
      <c r="A30" s="3"/>
    </row>
    <row r="31" spans="1:3" ht="28.5" x14ac:dyDescent="0.25">
      <c r="A31" s="7" t="s">
        <v>24</v>
      </c>
      <c r="B31" s="18">
        <v>0.2</v>
      </c>
      <c r="C31" s="2"/>
    </row>
    <row r="32" spans="1:3" ht="17.25" customHeight="1" x14ac:dyDescent="0.25">
      <c r="A32" s="7" t="s">
        <v>25</v>
      </c>
      <c r="B32" s="18">
        <v>0.1</v>
      </c>
      <c r="C32" s="2"/>
    </row>
    <row r="33" spans="1:3" x14ac:dyDescent="0.25">
      <c r="A33" s="7" t="s">
        <v>26</v>
      </c>
      <c r="B33" s="17">
        <v>17</v>
      </c>
      <c r="C33" s="2"/>
    </row>
    <row r="34" spans="1:3" ht="28.5" x14ac:dyDescent="0.25">
      <c r="A34" s="7" t="s">
        <v>54</v>
      </c>
      <c r="B34" s="19">
        <v>0.1</v>
      </c>
      <c r="C34" s="2"/>
    </row>
    <row r="35" spans="1:3" x14ac:dyDescent="0.25">
      <c r="A35" s="2"/>
      <c r="B35" s="2"/>
      <c r="C35" s="2"/>
    </row>
    <row r="36" spans="1:3" x14ac:dyDescent="0.25">
      <c r="A36" s="1" t="s">
        <v>27</v>
      </c>
      <c r="B36" s="13">
        <v>1</v>
      </c>
      <c r="C36" s="2"/>
    </row>
    <row r="37" spans="1:3" x14ac:dyDescent="0.25">
      <c r="A37" s="1"/>
    </row>
    <row r="38" spans="1:3" ht="54" customHeight="1" x14ac:dyDescent="0.25">
      <c r="A38" s="54" t="s">
        <v>28</v>
      </c>
      <c r="B38" s="17">
        <v>15</v>
      </c>
    </row>
    <row r="39" spans="1:3" ht="42" customHeight="1" x14ac:dyDescent="0.25">
      <c r="A39" s="54"/>
      <c r="B39" s="17">
        <v>7</v>
      </c>
    </row>
    <row r="41" spans="1:3" x14ac:dyDescent="0.25">
      <c r="A41" s="1" t="s">
        <v>29</v>
      </c>
    </row>
    <row r="42" spans="1:3" x14ac:dyDescent="0.25">
      <c r="A42" s="1"/>
    </row>
    <row r="43" spans="1:3" x14ac:dyDescent="0.25">
      <c r="A43" s="15" t="s">
        <v>31</v>
      </c>
      <c r="B43" s="14">
        <v>0.2</v>
      </c>
    </row>
    <row r="44" spans="1:3" x14ac:dyDescent="0.25">
      <c r="A44" s="16" t="s">
        <v>32</v>
      </c>
      <c r="B44" s="14">
        <v>0.25</v>
      </c>
    </row>
    <row r="45" spans="1:3" x14ac:dyDescent="0.25">
      <c r="A45" s="1"/>
      <c r="B45" s="14"/>
    </row>
    <row r="46" spans="1:3" x14ac:dyDescent="0.25">
      <c r="A46" s="1" t="s">
        <v>30</v>
      </c>
      <c r="B46" s="13">
        <v>3</v>
      </c>
    </row>
    <row r="47" spans="1:3" x14ac:dyDescent="0.25">
      <c r="A47" s="1"/>
    </row>
    <row r="48" spans="1:3" ht="28.5" x14ac:dyDescent="0.25">
      <c r="A48" s="7" t="s">
        <v>33</v>
      </c>
      <c r="B48" s="17">
        <v>110</v>
      </c>
    </row>
    <row r="49" spans="1:5" x14ac:dyDescent="0.25">
      <c r="A49" s="1"/>
      <c r="B49" s="13"/>
      <c r="E49" s="13"/>
    </row>
    <row r="50" spans="1:5" ht="28.5" x14ac:dyDescent="0.25">
      <c r="A50" s="7" t="s">
        <v>34</v>
      </c>
      <c r="B50" s="17">
        <v>11</v>
      </c>
    </row>
    <row r="52" spans="1:5" x14ac:dyDescent="0.25">
      <c r="C52" s="13"/>
    </row>
  </sheetData>
  <mergeCells count="1">
    <mergeCell ref="A38:A39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5799A-D7D1-4236-9B82-70BC90BCB59B}">
  <dimension ref="A1:AG89"/>
  <sheetViews>
    <sheetView tabSelected="1" topLeftCell="A68" workbookViewId="0">
      <selection activeCell="C85" sqref="C85"/>
    </sheetView>
  </sheetViews>
  <sheetFormatPr defaultRowHeight="15" x14ac:dyDescent="0.25"/>
  <cols>
    <col min="1" max="1" width="31.85546875" bestFit="1" customWidth="1"/>
    <col min="2" max="2" width="13.42578125" customWidth="1"/>
    <col min="3" max="3" width="12.7109375" bestFit="1" customWidth="1"/>
    <col min="4" max="5" width="12.140625" customWidth="1"/>
    <col min="6" max="6" width="23.140625" customWidth="1"/>
    <col min="7" max="7" width="13.42578125" customWidth="1"/>
  </cols>
  <sheetData>
    <row r="1" spans="1:8" ht="18" x14ac:dyDescent="0.25">
      <c r="A1" s="53" t="str">
        <f>Question!A1</f>
        <v>Wallace and Bruce</v>
      </c>
    </row>
    <row r="2" spans="1:8" x14ac:dyDescent="0.25">
      <c r="A2" s="3"/>
    </row>
    <row r="3" spans="1:8" ht="31.5" customHeight="1" x14ac:dyDescent="0.25">
      <c r="A3" s="58" t="s">
        <v>89</v>
      </c>
      <c r="B3" s="58"/>
      <c r="C3" s="58"/>
    </row>
    <row r="4" spans="1:8" x14ac:dyDescent="0.25">
      <c r="A4" s="2"/>
      <c r="B4" s="9" t="s">
        <v>23</v>
      </c>
      <c r="C4" s="9" t="s">
        <v>23</v>
      </c>
      <c r="D4" s="2"/>
      <c r="E4" s="2"/>
      <c r="F4" s="2"/>
      <c r="G4" s="2"/>
      <c r="H4" s="2"/>
    </row>
    <row r="5" spans="1:8" x14ac:dyDescent="0.25">
      <c r="A5" s="7" t="s">
        <v>2</v>
      </c>
      <c r="B5" s="10"/>
      <c r="C5" s="10">
        <f>Question!C3</f>
        <v>90</v>
      </c>
      <c r="D5" s="2"/>
      <c r="E5" s="2"/>
      <c r="F5" s="2"/>
      <c r="G5" s="2"/>
      <c r="H5" s="2"/>
    </row>
    <row r="6" spans="1:8" x14ac:dyDescent="0.25">
      <c r="A6" s="7"/>
      <c r="B6" s="10"/>
      <c r="C6" s="10"/>
      <c r="D6" s="2"/>
      <c r="E6" s="2"/>
      <c r="F6" s="2"/>
      <c r="G6" s="2"/>
      <c r="H6" s="2"/>
    </row>
    <row r="7" spans="1:8" ht="28.5" x14ac:dyDescent="0.25">
      <c r="A7" s="7" t="s">
        <v>35</v>
      </c>
      <c r="B7" s="28">
        <f>Question!C16-Question!B46</f>
        <v>1</v>
      </c>
      <c r="C7" s="10"/>
      <c r="D7" s="2"/>
      <c r="E7" s="2"/>
      <c r="F7" s="2"/>
      <c r="G7" s="2"/>
      <c r="H7" s="2"/>
    </row>
    <row r="8" spans="1:8" x14ac:dyDescent="0.25">
      <c r="A8" s="7" t="s">
        <v>36</v>
      </c>
      <c r="B8" s="29">
        <v>3</v>
      </c>
      <c r="C8" s="30">
        <f>B7+B8</f>
        <v>4</v>
      </c>
      <c r="D8" s="2"/>
      <c r="E8" s="2"/>
      <c r="F8" s="2"/>
      <c r="G8" s="2"/>
      <c r="H8" s="2"/>
    </row>
    <row r="9" spans="1:8" x14ac:dyDescent="0.25">
      <c r="A9" s="7"/>
      <c r="B9" s="10"/>
      <c r="C9" s="28">
        <f>C5+C8</f>
        <v>94</v>
      </c>
      <c r="D9" s="2"/>
      <c r="E9" s="2"/>
      <c r="F9" s="2"/>
      <c r="G9" s="2"/>
      <c r="H9" s="2"/>
    </row>
    <row r="10" spans="1:8" ht="15.75" thickBot="1" x14ac:dyDescent="0.3">
      <c r="A10" s="7"/>
      <c r="B10" s="10"/>
      <c r="C10" s="10"/>
      <c r="D10" s="2"/>
      <c r="E10" s="2"/>
      <c r="H10" s="25"/>
    </row>
    <row r="11" spans="1:8" ht="29.25" customHeight="1" x14ac:dyDescent="0.25">
      <c r="A11" s="31" t="s">
        <v>37</v>
      </c>
      <c r="B11" s="10"/>
      <c r="C11" s="10"/>
      <c r="D11" s="2"/>
      <c r="E11" s="2"/>
      <c r="F11" s="56" t="s">
        <v>49</v>
      </c>
      <c r="G11" s="57"/>
      <c r="H11" s="5"/>
    </row>
    <row r="12" spans="1:8" x14ac:dyDescent="0.25">
      <c r="A12" s="7" t="s">
        <v>38</v>
      </c>
      <c r="B12" s="10">
        <f>Question!B5/3*4</f>
        <v>8</v>
      </c>
      <c r="C12" s="10"/>
      <c r="D12" s="2"/>
      <c r="E12" s="2"/>
      <c r="F12" s="32" t="s">
        <v>50</v>
      </c>
      <c r="G12" s="33">
        <f>Question!B38</f>
        <v>15</v>
      </c>
      <c r="H12" s="5"/>
    </row>
    <row r="13" spans="1:8" ht="25.5" customHeight="1" x14ac:dyDescent="0.25">
      <c r="A13" s="7" t="s">
        <v>39</v>
      </c>
      <c r="B13" s="28">
        <f>Question!B6-Question!B36</f>
        <v>6</v>
      </c>
      <c r="C13" s="10"/>
      <c r="D13" s="2"/>
      <c r="E13" s="2"/>
      <c r="F13" s="32" t="s">
        <v>51</v>
      </c>
      <c r="G13" s="33">
        <f>G12*Question!B43</f>
        <v>3</v>
      </c>
      <c r="H13" s="5"/>
    </row>
    <row r="14" spans="1:8" x14ac:dyDescent="0.25">
      <c r="A14" s="7" t="s">
        <v>40</v>
      </c>
      <c r="B14" s="10"/>
      <c r="C14" s="10"/>
      <c r="D14" s="2"/>
      <c r="E14" s="2"/>
      <c r="F14" s="32"/>
      <c r="G14" s="34">
        <f>G12-G13</f>
        <v>12</v>
      </c>
      <c r="H14" s="5"/>
    </row>
    <row r="15" spans="1:8" x14ac:dyDescent="0.25">
      <c r="A15" s="35" t="s">
        <v>41</v>
      </c>
      <c r="B15" s="28">
        <f>(Question!B8-Question!B38)*20%</f>
        <v>7</v>
      </c>
      <c r="C15" s="28"/>
      <c r="D15" s="2"/>
      <c r="E15" s="2"/>
      <c r="F15" s="32" t="s">
        <v>52</v>
      </c>
      <c r="G15" s="33">
        <f>Question!B39</f>
        <v>7</v>
      </c>
      <c r="H15" s="5"/>
    </row>
    <row r="16" spans="1:8" ht="29.25" thickBot="1" x14ac:dyDescent="0.3">
      <c r="A16" s="35" t="s">
        <v>42</v>
      </c>
      <c r="B16" s="28">
        <f>(Question!B9-Question!C12)*Question!B44</f>
        <v>4</v>
      </c>
      <c r="C16" s="28"/>
      <c r="D16" s="2"/>
      <c r="E16" s="2"/>
      <c r="F16" s="36" t="s">
        <v>53</v>
      </c>
      <c r="G16" s="37">
        <f>G14-G15</f>
        <v>5</v>
      </c>
    </row>
    <row r="17" spans="1:8" x14ac:dyDescent="0.25">
      <c r="A17" s="7" t="s">
        <v>43</v>
      </c>
      <c r="B17" s="28">
        <f>G16</f>
        <v>5</v>
      </c>
      <c r="C17" s="28"/>
      <c r="D17" s="2"/>
      <c r="E17" s="2"/>
    </row>
    <row r="18" spans="1:8" ht="28.5" x14ac:dyDescent="0.25">
      <c r="A18" s="7" t="s">
        <v>44</v>
      </c>
      <c r="B18" s="28">
        <f>Question!C28*Question!B34</f>
        <v>4</v>
      </c>
      <c r="C18" s="30">
        <f>SUM(B12:B18)</f>
        <v>34</v>
      </c>
      <c r="D18" s="2"/>
      <c r="E18" s="2"/>
    </row>
    <row r="19" spans="1:8" x14ac:dyDescent="0.25">
      <c r="A19" s="7" t="s">
        <v>45</v>
      </c>
      <c r="B19" s="28"/>
      <c r="C19" s="28">
        <f>C9-C18</f>
        <v>60</v>
      </c>
      <c r="D19" s="2"/>
      <c r="E19" s="2"/>
      <c r="F19" s="2"/>
      <c r="G19" s="2"/>
      <c r="H19" s="2"/>
    </row>
    <row r="20" spans="1:8" x14ac:dyDescent="0.25">
      <c r="A20" s="7"/>
      <c r="B20" s="28"/>
      <c r="C20" s="28"/>
      <c r="D20" s="2"/>
      <c r="E20" s="2"/>
      <c r="F20" s="2"/>
      <c r="G20" s="2"/>
      <c r="H20" s="2"/>
    </row>
    <row r="21" spans="1:8" x14ac:dyDescent="0.25">
      <c r="A21" s="31" t="s">
        <v>62</v>
      </c>
      <c r="B21" s="28"/>
      <c r="C21" s="28"/>
      <c r="D21" s="2"/>
      <c r="E21" s="2"/>
      <c r="F21" s="2"/>
      <c r="G21" s="2"/>
      <c r="H21" s="2"/>
    </row>
    <row r="22" spans="1:8" x14ac:dyDescent="0.25">
      <c r="A22" s="7" t="s">
        <v>19</v>
      </c>
      <c r="B22" s="28">
        <f>Question!B26*Question!B34</f>
        <v>3</v>
      </c>
      <c r="C22" s="28"/>
      <c r="D22" s="2"/>
      <c r="E22" s="2"/>
      <c r="F22" s="2"/>
      <c r="G22" s="2"/>
      <c r="H22" s="2"/>
    </row>
    <row r="23" spans="1:8" x14ac:dyDescent="0.25">
      <c r="A23" s="7" t="s">
        <v>20</v>
      </c>
      <c r="B23" s="30">
        <f>Question!B27*Question!B34</f>
        <v>2</v>
      </c>
      <c r="C23" s="30">
        <f>SUM(B22:B23)</f>
        <v>5</v>
      </c>
      <c r="D23" s="2"/>
      <c r="E23" s="2"/>
      <c r="F23" s="2"/>
      <c r="G23" s="2"/>
      <c r="H23" s="2"/>
    </row>
    <row r="24" spans="1:8" x14ac:dyDescent="0.25">
      <c r="A24" s="7"/>
      <c r="B24" s="28"/>
      <c r="C24" s="28">
        <v>65</v>
      </c>
      <c r="D24" s="2"/>
      <c r="E24" s="2"/>
      <c r="F24" s="2"/>
      <c r="G24" s="2"/>
      <c r="H24" s="2"/>
    </row>
    <row r="25" spans="1:8" x14ac:dyDescent="0.25">
      <c r="A25" s="31" t="s">
        <v>46</v>
      </c>
      <c r="B25" s="28"/>
      <c r="C25" s="28"/>
      <c r="D25" s="2"/>
      <c r="E25" s="2"/>
      <c r="F25" s="2"/>
      <c r="G25" s="2"/>
      <c r="H25" s="2"/>
    </row>
    <row r="26" spans="1:8" x14ac:dyDescent="0.25">
      <c r="A26" s="7" t="s">
        <v>19</v>
      </c>
      <c r="B26" s="28">
        <f>Question!C20*Question!B31</f>
        <v>24</v>
      </c>
      <c r="C26" s="28"/>
      <c r="D26" s="2"/>
      <c r="E26" s="2"/>
      <c r="F26" s="2"/>
      <c r="G26" s="2"/>
      <c r="H26" s="2"/>
    </row>
    <row r="27" spans="1:8" x14ac:dyDescent="0.25">
      <c r="A27" s="7" t="s">
        <v>20</v>
      </c>
      <c r="B27" s="30">
        <f>Question!C21*Question!B31</f>
        <v>8</v>
      </c>
      <c r="C27" s="28"/>
      <c r="D27" s="2"/>
      <c r="E27" s="2"/>
      <c r="F27" s="2"/>
      <c r="G27" s="2"/>
      <c r="H27" s="2"/>
    </row>
    <row r="28" spans="1:8" x14ac:dyDescent="0.25">
      <c r="A28" s="7"/>
      <c r="B28" s="28">
        <f>SUM(B26:B27)</f>
        <v>32</v>
      </c>
      <c r="C28" s="28"/>
      <c r="D28" s="2"/>
      <c r="E28" s="2"/>
      <c r="F28" s="2"/>
      <c r="G28" s="2"/>
      <c r="H28" s="2"/>
    </row>
    <row r="29" spans="1:8" x14ac:dyDescent="0.25">
      <c r="A29" s="7" t="s">
        <v>47</v>
      </c>
      <c r="B29" s="30">
        <f>Question!B33</f>
        <v>17</v>
      </c>
      <c r="C29" s="30">
        <f>B28+B29</f>
        <v>49</v>
      </c>
      <c r="D29" s="2"/>
      <c r="E29" s="2"/>
      <c r="F29" s="2"/>
      <c r="G29" s="2"/>
      <c r="H29" s="2"/>
    </row>
    <row r="30" spans="1:8" ht="15.75" thickBot="1" x14ac:dyDescent="0.3">
      <c r="A30" s="7" t="s">
        <v>48</v>
      </c>
      <c r="B30" s="28"/>
      <c r="C30" s="38">
        <f>C24-C29</f>
        <v>16</v>
      </c>
      <c r="D30" s="2"/>
      <c r="E30" s="2"/>
      <c r="F30" s="2"/>
      <c r="G30" s="2"/>
      <c r="H30" s="2"/>
    </row>
    <row r="31" spans="1:8" ht="15.75" thickTop="1" x14ac:dyDescent="0.25">
      <c r="A31" s="7"/>
      <c r="B31" s="10"/>
      <c r="C31" s="10"/>
      <c r="D31" s="2"/>
      <c r="E31" s="2"/>
      <c r="F31" s="2"/>
      <c r="G31" s="2"/>
      <c r="H31" s="2"/>
    </row>
    <row r="32" spans="1:8" x14ac:dyDescent="0.25">
      <c r="A32" s="31" t="s">
        <v>91</v>
      </c>
      <c r="B32" s="10"/>
      <c r="C32" s="10"/>
      <c r="D32" s="2"/>
      <c r="E32" s="2"/>
      <c r="F32" s="2"/>
      <c r="G32" s="2"/>
      <c r="H32" s="2"/>
    </row>
    <row r="33" spans="1:25" x14ac:dyDescent="0.25">
      <c r="A33" s="7" t="s">
        <v>19</v>
      </c>
      <c r="B33" s="10"/>
      <c r="C33" s="10">
        <f>Question!C20/(Question!C20+Question!C21)*C30</f>
        <v>12</v>
      </c>
      <c r="D33" s="2"/>
      <c r="E33" s="2"/>
      <c r="F33" s="2"/>
      <c r="G33" s="2"/>
      <c r="H33" s="2"/>
    </row>
    <row r="34" spans="1:25" x14ac:dyDescent="0.25">
      <c r="A34" s="7" t="s">
        <v>20</v>
      </c>
      <c r="B34" s="10"/>
      <c r="C34" s="10">
        <f>Question!C21/(Question!C20+Question!C21)*Answer!C30</f>
        <v>4</v>
      </c>
      <c r="D34" s="2"/>
      <c r="E34" s="2"/>
      <c r="F34" s="2"/>
      <c r="G34" s="2"/>
      <c r="H34" s="2"/>
    </row>
    <row r="35" spans="1:25" ht="15.75" thickBot="1" x14ac:dyDescent="0.3">
      <c r="A35" s="7"/>
      <c r="B35" s="10"/>
      <c r="C35" s="39">
        <f>SUM(C33:C34)</f>
        <v>16</v>
      </c>
    </row>
    <row r="36" spans="1:25" ht="15.75" thickTop="1" x14ac:dyDescent="0.25"/>
    <row r="38" spans="1:25" x14ac:dyDescent="0.25">
      <c r="A38" s="25" t="s">
        <v>21</v>
      </c>
      <c r="B38" s="25" t="s">
        <v>19</v>
      </c>
      <c r="C38" s="7"/>
      <c r="D38" s="7"/>
      <c r="E38" s="7"/>
      <c r="F38" s="25" t="s">
        <v>20</v>
      </c>
      <c r="G38" s="7"/>
      <c r="H38" s="7"/>
      <c r="I38" s="6"/>
      <c r="J38" s="6"/>
      <c r="K38" s="6"/>
      <c r="L38" s="6"/>
      <c r="M38" s="6"/>
      <c r="N38" s="6"/>
      <c r="O38" s="6"/>
      <c r="P38" s="26"/>
      <c r="Q38" s="26"/>
      <c r="R38" s="26"/>
      <c r="S38" s="55"/>
      <c r="T38" s="55"/>
    </row>
    <row r="39" spans="1:25" x14ac:dyDescent="0.25">
      <c r="A39" s="25"/>
      <c r="B39" s="7" t="s">
        <v>82</v>
      </c>
      <c r="C39" s="7" t="s">
        <v>55</v>
      </c>
      <c r="D39" s="7" t="s">
        <v>56</v>
      </c>
      <c r="E39" s="7"/>
      <c r="F39" s="7" t="s">
        <v>82</v>
      </c>
      <c r="G39" s="7" t="s">
        <v>55</v>
      </c>
      <c r="H39" s="7" t="s">
        <v>56</v>
      </c>
      <c r="I39" s="6"/>
      <c r="J39" s="6"/>
      <c r="K39" s="6"/>
      <c r="L39" s="6"/>
      <c r="M39" s="6"/>
      <c r="N39" s="6"/>
      <c r="O39" s="6"/>
      <c r="P39" s="26"/>
      <c r="Q39" s="26"/>
      <c r="R39" s="26"/>
      <c r="S39" s="55"/>
      <c r="T39" s="55"/>
    </row>
    <row r="40" spans="1:25" x14ac:dyDescent="0.25">
      <c r="A40" s="7"/>
      <c r="B40" s="27" t="s">
        <v>23</v>
      </c>
      <c r="C40" s="27" t="s">
        <v>23</v>
      </c>
      <c r="D40" s="27" t="s">
        <v>23</v>
      </c>
      <c r="E40" s="27"/>
      <c r="F40" s="27" t="s">
        <v>23</v>
      </c>
      <c r="G40" s="27" t="s">
        <v>23</v>
      </c>
      <c r="H40" s="27" t="s">
        <v>23</v>
      </c>
      <c r="I40" s="6"/>
      <c r="J40" s="6"/>
      <c r="K40" s="6"/>
      <c r="L40" s="6"/>
      <c r="M40" s="6"/>
      <c r="N40" s="6"/>
      <c r="O40" s="6"/>
      <c r="P40" s="26"/>
      <c r="Q40" s="26"/>
      <c r="R40" s="26"/>
      <c r="S40" s="55"/>
      <c r="T40" s="55"/>
    </row>
    <row r="41" spans="1:25" x14ac:dyDescent="0.25">
      <c r="A41" s="7" t="s">
        <v>57</v>
      </c>
      <c r="B41" s="7"/>
      <c r="C41" s="7">
        <f>Question!C23</f>
        <v>7</v>
      </c>
      <c r="D41" s="65">
        <f>B41-C41</f>
        <v>-7</v>
      </c>
      <c r="E41" s="7" t="str">
        <f>IF(D41&gt;0,"Dr",IF(D41&lt;0,"Cr",""))</f>
        <v>Cr</v>
      </c>
      <c r="F41" s="7">
        <f>Question!B24</f>
        <v>4</v>
      </c>
      <c r="G41" s="7"/>
      <c r="H41" s="65">
        <f>F41-G41</f>
        <v>4</v>
      </c>
      <c r="I41" s="7" t="str">
        <f>IF(H41&gt;0,"Dr",IF(H41&lt;0,"Cr",""))</f>
        <v>Dr</v>
      </c>
      <c r="J41" s="6"/>
      <c r="K41" s="6"/>
      <c r="L41" s="6"/>
      <c r="M41" s="21"/>
      <c r="N41" s="21"/>
      <c r="O41" s="21"/>
      <c r="P41" s="26"/>
      <c r="Q41" s="26"/>
      <c r="R41" s="26"/>
      <c r="S41" s="55"/>
      <c r="T41" s="55"/>
    </row>
    <row r="42" spans="1:25" x14ac:dyDescent="0.25">
      <c r="A42" s="7" t="s">
        <v>58</v>
      </c>
      <c r="B42" s="7"/>
      <c r="C42" s="40">
        <f>B26</f>
        <v>24</v>
      </c>
      <c r="D42" s="65">
        <f>D41+B42-C42</f>
        <v>-31</v>
      </c>
      <c r="E42" s="7" t="str">
        <f t="shared" ref="E42:E47" si="0">IF(D42&gt;0,"Dr",IF(D42&lt;0,"Cr",""))</f>
        <v>Cr</v>
      </c>
      <c r="F42" s="7"/>
      <c r="G42" s="40">
        <f>B27</f>
        <v>8</v>
      </c>
      <c r="H42" s="65">
        <f>H41+F42-G42</f>
        <v>-4</v>
      </c>
      <c r="I42" s="7" t="str">
        <f t="shared" ref="I42:I47" si="1">IF(H42&gt;0,"Dr",IF(H42&lt;0,"Cr",""))</f>
        <v>Cr</v>
      </c>
      <c r="J42" s="6"/>
      <c r="K42" s="6"/>
      <c r="L42" s="6"/>
      <c r="M42" s="21"/>
      <c r="N42" s="21"/>
      <c r="O42" s="21"/>
      <c r="P42" s="26"/>
      <c r="Q42" s="26"/>
      <c r="R42" s="26"/>
      <c r="S42" s="55"/>
      <c r="T42" s="55"/>
    </row>
    <row r="43" spans="1:25" x14ac:dyDescent="0.25">
      <c r="A43" s="7" t="s">
        <v>59</v>
      </c>
      <c r="B43" s="7"/>
      <c r="C43" s="40">
        <f>B18</f>
        <v>4</v>
      </c>
      <c r="D43" s="65">
        <f t="shared" ref="D43:D47" si="2">D42+B43-C43</f>
        <v>-35</v>
      </c>
      <c r="E43" s="7" t="str">
        <f t="shared" si="0"/>
        <v>Cr</v>
      </c>
      <c r="F43" s="7"/>
      <c r="G43" s="7"/>
      <c r="H43" s="65">
        <f t="shared" ref="H43:H47" si="3">H42+F43-G43</f>
        <v>-4</v>
      </c>
      <c r="I43" s="7" t="str">
        <f t="shared" si="1"/>
        <v>Cr</v>
      </c>
      <c r="J43" s="6"/>
      <c r="K43" s="6"/>
      <c r="L43" s="6"/>
      <c r="M43" s="21"/>
      <c r="N43" s="21"/>
      <c r="O43" s="21"/>
      <c r="P43" s="26"/>
      <c r="Q43" s="26"/>
      <c r="R43" s="26"/>
      <c r="S43" s="55"/>
      <c r="T43" s="55"/>
    </row>
    <row r="44" spans="1:25" x14ac:dyDescent="0.25">
      <c r="A44" s="7" t="s">
        <v>60</v>
      </c>
      <c r="B44" s="7"/>
      <c r="C44" s="7"/>
      <c r="D44" s="65">
        <f t="shared" si="2"/>
        <v>-35</v>
      </c>
      <c r="E44" s="7" t="str">
        <f t="shared" si="0"/>
        <v>Cr</v>
      </c>
      <c r="F44" s="7"/>
      <c r="G44" s="40">
        <f>B29</f>
        <v>17</v>
      </c>
      <c r="H44" s="65">
        <f t="shared" si="3"/>
        <v>-21</v>
      </c>
      <c r="I44" s="7" t="str">
        <f t="shared" si="1"/>
        <v>Cr</v>
      </c>
      <c r="J44" s="6"/>
      <c r="K44" s="6"/>
      <c r="L44" s="6"/>
      <c r="M44" s="21"/>
      <c r="N44" s="21"/>
      <c r="O44" s="21"/>
      <c r="P44" s="26"/>
      <c r="Q44" s="26"/>
      <c r="R44" s="26"/>
      <c r="S44" s="55"/>
      <c r="T44" s="55"/>
    </row>
    <row r="45" spans="1:25" x14ac:dyDescent="0.25">
      <c r="A45" s="7" t="s">
        <v>61</v>
      </c>
      <c r="B45" s="7"/>
      <c r="C45" s="7">
        <f>C33</f>
        <v>12</v>
      </c>
      <c r="D45" s="65">
        <f t="shared" si="2"/>
        <v>-47</v>
      </c>
      <c r="E45" s="7" t="str">
        <f t="shared" si="0"/>
        <v>Cr</v>
      </c>
      <c r="F45" s="7"/>
      <c r="G45" s="7">
        <f>C34</f>
        <v>4</v>
      </c>
      <c r="H45" s="65">
        <f t="shared" si="3"/>
        <v>-25</v>
      </c>
      <c r="I45" s="7" t="str">
        <f t="shared" si="1"/>
        <v>Cr</v>
      </c>
      <c r="J45" s="6"/>
      <c r="K45" s="6"/>
      <c r="L45" s="6"/>
      <c r="M45" s="21"/>
      <c r="N45" s="21"/>
      <c r="O45" s="21"/>
      <c r="P45" s="26"/>
      <c r="Q45" s="26"/>
      <c r="R45" s="26"/>
      <c r="S45" s="55"/>
      <c r="T45" s="55"/>
    </row>
    <row r="46" spans="1:25" x14ac:dyDescent="0.25">
      <c r="A46" s="7" t="s">
        <v>0</v>
      </c>
      <c r="B46" s="7">
        <f>Question!B26</f>
        <v>30</v>
      </c>
      <c r="C46" s="7"/>
      <c r="D46" s="65">
        <f t="shared" si="2"/>
        <v>-17</v>
      </c>
      <c r="E46" s="7" t="str">
        <f t="shared" si="0"/>
        <v>Cr</v>
      </c>
      <c r="F46" s="7">
        <f>Question!B27</f>
        <v>20</v>
      </c>
      <c r="G46" s="7"/>
      <c r="H46" s="65">
        <f t="shared" si="3"/>
        <v>-5</v>
      </c>
      <c r="I46" s="7" t="str">
        <f t="shared" si="1"/>
        <v>Cr</v>
      </c>
      <c r="J46" s="6"/>
      <c r="K46" s="6"/>
      <c r="L46" s="6"/>
      <c r="M46" s="21"/>
      <c r="N46" s="21"/>
      <c r="O46" s="21"/>
      <c r="P46" s="26"/>
      <c r="Q46" s="26"/>
      <c r="R46" s="26"/>
      <c r="S46" s="55"/>
      <c r="T46" s="55"/>
    </row>
    <row r="47" spans="1:25" ht="15" customHeight="1" x14ac:dyDescent="0.25">
      <c r="A47" s="7" t="s">
        <v>62</v>
      </c>
      <c r="B47" s="40">
        <f>B22</f>
        <v>3</v>
      </c>
      <c r="C47" s="7"/>
      <c r="D47" s="65">
        <f t="shared" si="2"/>
        <v>-14</v>
      </c>
      <c r="E47" s="7" t="str">
        <f t="shared" si="0"/>
        <v>Cr</v>
      </c>
      <c r="F47" s="40">
        <f>B23</f>
        <v>2</v>
      </c>
      <c r="G47" s="7"/>
      <c r="H47" s="65">
        <f t="shared" si="3"/>
        <v>-3</v>
      </c>
      <c r="I47" s="7" t="str">
        <f t="shared" si="1"/>
        <v>Cr</v>
      </c>
      <c r="J47" s="6"/>
      <c r="K47" s="6"/>
      <c r="L47" s="6"/>
      <c r="M47" s="21"/>
      <c r="N47" s="21"/>
      <c r="O47" s="21"/>
      <c r="P47" s="25"/>
      <c r="Q47" s="25"/>
      <c r="R47" s="25"/>
      <c r="S47" s="55"/>
      <c r="T47" s="55"/>
    </row>
    <row r="48" spans="1:25" x14ac:dyDescent="0.25">
      <c r="A48" s="20"/>
      <c r="B48" s="20"/>
      <c r="C48" s="20"/>
      <c r="D48" s="65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3"/>
      <c r="S48" s="23"/>
      <c r="T48" s="23"/>
      <c r="U48" s="61"/>
      <c r="V48" s="61"/>
      <c r="W48" s="61"/>
      <c r="X48" s="55"/>
      <c r="Y48" s="55"/>
    </row>
    <row r="49" spans="1:33" x14ac:dyDescent="0.25">
      <c r="A49" s="62"/>
      <c r="B49" s="62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0"/>
      <c r="V49" s="60"/>
      <c r="W49" s="60"/>
      <c r="X49" s="60"/>
      <c r="Y49" s="60"/>
      <c r="Z49" s="61"/>
      <c r="AA49" s="61"/>
      <c r="AB49" s="61"/>
      <c r="AC49" s="61"/>
      <c r="AD49" s="61"/>
      <c r="AE49" s="61"/>
      <c r="AF49" s="55"/>
      <c r="AG49" s="55"/>
    </row>
    <row r="50" spans="1:33" ht="30.75" customHeight="1" x14ac:dyDescent="0.25">
      <c r="A50" s="59" t="s">
        <v>63</v>
      </c>
      <c r="B50" s="59"/>
      <c r="C50" s="59"/>
      <c r="D50" s="59"/>
      <c r="E50" s="52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55"/>
      <c r="AG50" s="55"/>
    </row>
    <row r="51" spans="1:33" x14ac:dyDescent="0.25">
      <c r="A51" s="7"/>
      <c r="B51" s="7"/>
      <c r="C51" s="7"/>
      <c r="D51" s="7"/>
      <c r="E51" s="7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20"/>
      <c r="W51" s="20"/>
      <c r="X51" s="20"/>
      <c r="Y51" s="20"/>
      <c r="Z51" s="20"/>
      <c r="AA51" s="20"/>
      <c r="AB51" s="20"/>
      <c r="AC51" s="20"/>
      <c r="AD51" s="20"/>
    </row>
    <row r="52" spans="1:33" ht="29.25" customHeight="1" x14ac:dyDescent="0.25">
      <c r="A52" s="7"/>
      <c r="B52" s="7" t="s">
        <v>50</v>
      </c>
      <c r="C52" s="7" t="s">
        <v>40</v>
      </c>
      <c r="D52" s="7" t="s">
        <v>83</v>
      </c>
      <c r="E52" s="7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20"/>
      <c r="U52" s="20"/>
      <c r="V52" s="20"/>
      <c r="W52" s="20"/>
      <c r="X52" s="20"/>
      <c r="Y52" s="20"/>
      <c r="Z52" s="20"/>
      <c r="AA52" s="20"/>
      <c r="AB52" s="20"/>
    </row>
    <row r="53" spans="1:33" ht="15.75" thickBot="1" x14ac:dyDescent="0.3">
      <c r="A53" s="42" t="s">
        <v>64</v>
      </c>
      <c r="B53" s="27" t="s">
        <v>23</v>
      </c>
      <c r="C53" s="27" t="s">
        <v>23</v>
      </c>
      <c r="D53" s="27" t="s">
        <v>23</v>
      </c>
      <c r="E53" s="27"/>
      <c r="F53" s="41"/>
      <c r="G53" s="41"/>
      <c r="H53" s="26"/>
      <c r="I53" s="26"/>
      <c r="J53" s="26"/>
      <c r="K53" s="23"/>
      <c r="L53" s="23"/>
      <c r="M53" s="23"/>
      <c r="N53" s="23"/>
      <c r="O53" s="23"/>
      <c r="P53" s="23"/>
      <c r="Q53" s="23"/>
      <c r="R53" s="23"/>
      <c r="S53" s="23"/>
    </row>
    <row r="54" spans="1:33" ht="35.25" customHeight="1" x14ac:dyDescent="0.25">
      <c r="A54" s="7" t="s">
        <v>65</v>
      </c>
      <c r="B54" s="7">
        <f>Question!B7</f>
        <v>100</v>
      </c>
      <c r="C54" s="43">
        <f>B54-D54</f>
        <v>-10</v>
      </c>
      <c r="D54" s="40">
        <f>Question!B48</f>
        <v>110</v>
      </c>
      <c r="E54" s="40"/>
      <c r="F54" s="6"/>
      <c r="G54" s="56" t="s">
        <v>84</v>
      </c>
      <c r="H54" s="57"/>
      <c r="I54" s="21"/>
      <c r="J54" s="21"/>
      <c r="K54" s="20"/>
      <c r="L54" s="20"/>
      <c r="M54" s="20"/>
      <c r="N54" s="20"/>
      <c r="O54" s="20"/>
      <c r="P54" s="20"/>
      <c r="Q54" s="20"/>
      <c r="R54" s="20"/>
      <c r="S54" s="20"/>
    </row>
    <row r="55" spans="1:33" ht="28.5" x14ac:dyDescent="0.25">
      <c r="A55" s="7" t="s">
        <v>10</v>
      </c>
      <c r="B55" s="7">
        <f>Question!B8-Question!B38</f>
        <v>35</v>
      </c>
      <c r="C55" s="7">
        <f>H59</f>
        <v>14</v>
      </c>
      <c r="D55" s="7">
        <f>B55-C55</f>
        <v>21</v>
      </c>
      <c r="E55" s="7"/>
      <c r="F55" s="6"/>
      <c r="G55" s="32" t="s">
        <v>85</v>
      </c>
      <c r="H55" s="33">
        <f>Question!C11</f>
        <v>10</v>
      </c>
      <c r="I55" s="21"/>
      <c r="J55" s="21"/>
      <c r="K55" s="20"/>
      <c r="L55" s="20"/>
      <c r="M55" s="20"/>
      <c r="N55" s="20"/>
      <c r="O55" s="20"/>
      <c r="P55" s="20"/>
      <c r="Q55" s="20"/>
      <c r="R55" s="20"/>
      <c r="S55" s="20"/>
    </row>
    <row r="56" spans="1:33" ht="28.5" x14ac:dyDescent="0.25">
      <c r="A56" s="7" t="s">
        <v>11</v>
      </c>
      <c r="B56" s="7">
        <f>Question!B9</f>
        <v>20</v>
      </c>
      <c r="C56" s="7">
        <f>Question!C12+Answer!B16</f>
        <v>8</v>
      </c>
      <c r="D56" s="7">
        <f>B56-C56</f>
        <v>12</v>
      </c>
      <c r="E56" s="7"/>
      <c r="F56" s="6"/>
      <c r="G56" s="32" t="s">
        <v>86</v>
      </c>
      <c r="H56" s="33">
        <f>B15</f>
        <v>7</v>
      </c>
      <c r="I56" s="21"/>
      <c r="J56" s="21"/>
      <c r="K56" s="20"/>
      <c r="L56" s="20"/>
      <c r="M56" s="20"/>
      <c r="N56" s="23"/>
      <c r="O56" s="23"/>
      <c r="P56" s="23"/>
      <c r="Q56" s="23"/>
      <c r="R56" s="23"/>
      <c r="S56" s="23"/>
    </row>
    <row r="57" spans="1:33" x14ac:dyDescent="0.25">
      <c r="A57" s="7"/>
      <c r="B57" s="46">
        <v>155</v>
      </c>
      <c r="C57" s="46">
        <v>12</v>
      </c>
      <c r="D57" s="45">
        <f>SUM(D54:D56)</f>
        <v>143</v>
      </c>
      <c r="E57" s="63"/>
      <c r="F57" s="6"/>
      <c r="G57" s="32"/>
      <c r="H57" s="34">
        <f>H55+H56</f>
        <v>17</v>
      </c>
      <c r="I57" s="6"/>
      <c r="J57" s="6"/>
      <c r="K57" s="20"/>
      <c r="L57" s="20"/>
      <c r="M57" s="20"/>
      <c r="N57" s="20"/>
      <c r="O57" s="20"/>
      <c r="P57" s="20"/>
      <c r="Q57" s="20"/>
      <c r="R57" s="20"/>
      <c r="S57" s="20"/>
    </row>
    <row r="58" spans="1:33" ht="28.5" x14ac:dyDescent="0.25">
      <c r="A58" s="7"/>
      <c r="B58" s="7"/>
      <c r="C58" s="7"/>
      <c r="D58" s="7"/>
      <c r="E58" s="7"/>
      <c r="F58" s="6"/>
      <c r="G58" s="32" t="s">
        <v>87</v>
      </c>
      <c r="H58" s="33">
        <f>G13</f>
        <v>3</v>
      </c>
      <c r="I58" s="6"/>
      <c r="J58" s="6"/>
      <c r="K58" s="20"/>
      <c r="L58" s="20"/>
      <c r="M58" s="20"/>
      <c r="N58" s="20"/>
      <c r="O58" s="20"/>
      <c r="P58" s="20"/>
      <c r="Q58" s="20"/>
      <c r="R58" s="20"/>
      <c r="S58" s="20"/>
    </row>
    <row r="59" spans="1:33" ht="15.75" thickBot="1" x14ac:dyDescent="0.3">
      <c r="A59" s="42" t="s">
        <v>66</v>
      </c>
      <c r="B59" s="7"/>
      <c r="C59" s="7"/>
      <c r="D59" s="7"/>
      <c r="E59" s="7"/>
      <c r="F59" s="6"/>
      <c r="G59" s="36" t="s">
        <v>88</v>
      </c>
      <c r="H59" s="37">
        <f>H57-H58</f>
        <v>14</v>
      </c>
      <c r="I59" s="6"/>
      <c r="J59" s="6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</row>
    <row r="60" spans="1:33" x14ac:dyDescent="0.25">
      <c r="A60" s="7" t="s">
        <v>67</v>
      </c>
      <c r="B60" s="7"/>
      <c r="C60" s="40">
        <f>Question!B4</f>
        <v>9</v>
      </c>
      <c r="D60" s="7"/>
      <c r="E60" s="7"/>
      <c r="F60" s="6"/>
      <c r="G60" s="6"/>
      <c r="H60" s="21"/>
      <c r="I60" s="21"/>
      <c r="J60" s="21"/>
      <c r="K60" s="7"/>
      <c r="L60" s="7"/>
      <c r="M60" s="7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</row>
    <row r="61" spans="1:33" x14ac:dyDescent="0.25">
      <c r="A61" s="7" t="s">
        <v>68</v>
      </c>
      <c r="B61" s="7">
        <f>Question!B14</f>
        <v>26</v>
      </c>
      <c r="C61" s="7"/>
      <c r="D61" s="7"/>
      <c r="E61" s="7"/>
      <c r="F61" s="6"/>
      <c r="G61" s="6"/>
      <c r="H61" s="21"/>
      <c r="I61" s="21"/>
      <c r="J61" s="21"/>
      <c r="K61" s="7"/>
      <c r="L61" s="7"/>
      <c r="M61" s="7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</row>
    <row r="62" spans="1:33" x14ac:dyDescent="0.25">
      <c r="A62" s="7" t="s">
        <v>69</v>
      </c>
      <c r="B62" s="47">
        <f>Question!B46</f>
        <v>3</v>
      </c>
      <c r="C62" s="40">
        <f>B61-B62</f>
        <v>23</v>
      </c>
      <c r="D62" s="7"/>
      <c r="E62" s="7"/>
      <c r="F62" s="6"/>
      <c r="G62" s="6"/>
      <c r="H62" s="21"/>
      <c r="I62" s="21"/>
      <c r="J62" s="21"/>
      <c r="K62" s="7"/>
      <c r="L62" s="7"/>
      <c r="M62" s="7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</row>
    <row r="63" spans="1:33" x14ac:dyDescent="0.25">
      <c r="A63" s="7" t="s">
        <v>70</v>
      </c>
      <c r="B63" s="7"/>
      <c r="C63" s="40">
        <f>Question!B36</f>
        <v>1</v>
      </c>
      <c r="D63" s="7"/>
      <c r="E63" s="7"/>
      <c r="F63" s="6"/>
      <c r="G63" s="6"/>
      <c r="H63" s="26"/>
      <c r="I63" s="26"/>
      <c r="J63" s="26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</row>
    <row r="64" spans="1:33" x14ac:dyDescent="0.25">
      <c r="A64" s="7" t="s">
        <v>16</v>
      </c>
      <c r="B64" s="7"/>
      <c r="C64" s="7">
        <f>Question!B17</f>
        <v>12</v>
      </c>
      <c r="D64" s="7"/>
      <c r="E64" s="7"/>
      <c r="F64" s="6"/>
      <c r="G64" s="6"/>
      <c r="H64" s="21"/>
      <c r="I64" s="21"/>
      <c r="J64" s="21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</row>
    <row r="65" spans="1:29" ht="28.5" x14ac:dyDescent="0.25">
      <c r="A65" s="7" t="s">
        <v>71</v>
      </c>
      <c r="B65" s="7"/>
      <c r="C65" s="47">
        <f>Question!B13+Question!B39</f>
        <v>56</v>
      </c>
      <c r="D65" s="7"/>
      <c r="E65" s="7"/>
      <c r="F65" s="6"/>
      <c r="G65" s="6"/>
      <c r="H65" s="21"/>
      <c r="I65" s="21"/>
      <c r="J65" s="21"/>
      <c r="K65" s="20"/>
      <c r="L65" s="20"/>
      <c r="M65" s="20"/>
      <c r="N65" s="20"/>
      <c r="O65" s="20"/>
      <c r="P65" s="20"/>
      <c r="Q65" s="20"/>
      <c r="R65" s="20"/>
      <c r="S65" s="20"/>
      <c r="T65" s="23"/>
      <c r="U65" s="23"/>
      <c r="V65" s="23"/>
      <c r="W65" s="23"/>
      <c r="X65" s="23"/>
      <c r="Y65" s="23"/>
    </row>
    <row r="66" spans="1:29" x14ac:dyDescent="0.25">
      <c r="A66" s="7" t="s">
        <v>72</v>
      </c>
      <c r="B66" s="7"/>
      <c r="C66" s="40">
        <f>SUM(C60:C65)</f>
        <v>101</v>
      </c>
      <c r="D66" s="6"/>
      <c r="E66" s="6"/>
      <c r="F66" s="6"/>
      <c r="G66" s="6"/>
      <c r="H66" s="6"/>
      <c r="I66" s="6"/>
      <c r="J66" s="6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</row>
    <row r="67" spans="1:29" x14ac:dyDescent="0.25">
      <c r="A67" s="25"/>
      <c r="B67" s="7"/>
      <c r="C67" s="7"/>
      <c r="D67" s="44"/>
      <c r="E67" s="44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</row>
    <row r="68" spans="1:29" x14ac:dyDescent="0.25">
      <c r="A68" s="42" t="s">
        <v>73</v>
      </c>
      <c r="B68" s="7"/>
      <c r="C68" s="7"/>
      <c r="D68" s="7"/>
      <c r="E68" s="7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20"/>
      <c r="V68" s="20"/>
      <c r="W68" s="20"/>
      <c r="X68" s="20"/>
      <c r="Y68" s="20"/>
      <c r="Z68" s="20"/>
      <c r="AA68" s="20"/>
      <c r="AB68" s="20"/>
      <c r="AC68" s="20"/>
    </row>
    <row r="69" spans="1:29" x14ac:dyDescent="0.25">
      <c r="A69" s="7" t="s">
        <v>14</v>
      </c>
      <c r="B69" s="7">
        <f>Question!C15</f>
        <v>15</v>
      </c>
      <c r="C69" s="7"/>
      <c r="D69" s="7"/>
      <c r="E69" s="7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2"/>
      <c r="T69" s="6"/>
      <c r="U69" s="6"/>
      <c r="V69" s="6"/>
      <c r="W69" s="6"/>
      <c r="X69" s="6"/>
      <c r="Y69" s="6"/>
      <c r="Z69" s="20"/>
      <c r="AA69" s="20"/>
      <c r="AB69" s="20"/>
      <c r="AC69" s="5"/>
    </row>
    <row r="70" spans="1:29" x14ac:dyDescent="0.25">
      <c r="A70" s="7" t="s">
        <v>74</v>
      </c>
      <c r="B70" s="48">
        <f>B12-Question!B5</f>
        <v>2</v>
      </c>
      <c r="C70" s="48">
        <f>SUM(B69:B70)</f>
        <v>17</v>
      </c>
      <c r="D70" s="7"/>
      <c r="E70" s="7"/>
      <c r="F70" s="6"/>
      <c r="G70" s="21"/>
      <c r="H70" s="21"/>
      <c r="I70" s="21"/>
      <c r="J70" s="21"/>
      <c r="K70" s="6"/>
      <c r="L70" s="6"/>
      <c r="M70" s="6"/>
      <c r="N70" s="6"/>
      <c r="O70" s="6"/>
      <c r="P70" s="6"/>
      <c r="Q70" s="6"/>
      <c r="R70" s="6"/>
      <c r="S70" s="4"/>
      <c r="T70" s="6"/>
      <c r="U70" s="6"/>
      <c r="V70" s="6"/>
      <c r="W70" s="6"/>
      <c r="X70" s="6"/>
      <c r="Y70" s="6"/>
      <c r="Z70" s="20"/>
      <c r="AA70" s="20"/>
      <c r="AB70" s="20"/>
      <c r="AC70" s="5"/>
    </row>
    <row r="71" spans="1:29" x14ac:dyDescent="0.25">
      <c r="A71" s="7" t="s">
        <v>75</v>
      </c>
      <c r="B71" s="7"/>
      <c r="C71" s="7"/>
      <c r="D71" s="47">
        <f>C66-C70</f>
        <v>84</v>
      </c>
      <c r="E71" s="64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26"/>
      <c r="S71" s="26"/>
      <c r="T71" s="26"/>
      <c r="U71" s="20"/>
      <c r="V71" s="20"/>
      <c r="W71" s="20"/>
      <c r="X71" s="20"/>
      <c r="Y71" s="20"/>
      <c r="Z71" s="20"/>
      <c r="AA71" s="20"/>
      <c r="AB71" s="20"/>
      <c r="AC71" s="20"/>
    </row>
    <row r="72" spans="1:29" x14ac:dyDescent="0.25">
      <c r="A72" s="7" t="s">
        <v>76</v>
      </c>
      <c r="B72" s="7"/>
      <c r="C72" s="7"/>
      <c r="D72" s="40">
        <f>D57+D71</f>
        <v>227</v>
      </c>
      <c r="E72" s="40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26"/>
      <c r="S72" s="26"/>
      <c r="T72" s="26"/>
      <c r="U72" s="20"/>
      <c r="V72" s="20"/>
      <c r="W72" s="20"/>
      <c r="X72" s="20"/>
      <c r="Y72" s="20"/>
      <c r="Z72" s="20"/>
      <c r="AA72" s="20"/>
      <c r="AB72" s="20"/>
      <c r="AC72" s="20"/>
    </row>
    <row r="73" spans="1:29" x14ac:dyDescent="0.25">
      <c r="A73" s="25"/>
      <c r="B73" s="7"/>
      <c r="C73" s="7"/>
      <c r="D73" s="7"/>
      <c r="E73" s="7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26"/>
      <c r="S73" s="26"/>
      <c r="T73" s="26"/>
      <c r="U73" s="20"/>
      <c r="V73" s="20"/>
      <c r="W73" s="20"/>
      <c r="X73" s="20"/>
      <c r="Y73" s="20"/>
      <c r="Z73" s="20"/>
      <c r="AA73" s="20"/>
      <c r="AB73" s="20"/>
      <c r="AC73" s="20"/>
    </row>
    <row r="74" spans="1:29" x14ac:dyDescent="0.25">
      <c r="A74" s="42" t="s">
        <v>77</v>
      </c>
      <c r="B74" s="7"/>
      <c r="C74" s="7"/>
      <c r="D74" s="7"/>
      <c r="E74" s="7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26"/>
      <c r="S74" s="26"/>
      <c r="T74" s="26"/>
      <c r="U74" s="20"/>
      <c r="V74" s="20"/>
      <c r="W74" s="20"/>
      <c r="X74" s="20"/>
      <c r="Y74" s="20"/>
      <c r="Z74" s="20"/>
      <c r="AA74" s="20"/>
      <c r="AB74" s="20"/>
      <c r="AC74" s="20"/>
    </row>
    <row r="75" spans="1:29" x14ac:dyDescent="0.25">
      <c r="A75" s="7" t="s">
        <v>22</v>
      </c>
      <c r="B75" s="7"/>
      <c r="C75" s="7"/>
      <c r="D75" s="7">
        <f>Question!C28</f>
        <v>40</v>
      </c>
      <c r="E75" s="7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21"/>
      <c r="S75" s="21"/>
      <c r="T75" s="21"/>
      <c r="U75" s="20"/>
      <c r="V75" s="20"/>
      <c r="W75" s="20"/>
      <c r="X75" s="20"/>
      <c r="Y75" s="20"/>
      <c r="Z75" s="20"/>
      <c r="AA75" s="20"/>
      <c r="AB75" s="20"/>
      <c r="AC75" s="20"/>
    </row>
    <row r="76" spans="1:29" ht="15.75" thickBot="1" x14ac:dyDescent="0.3">
      <c r="A76" s="7" t="s">
        <v>78</v>
      </c>
      <c r="B76" s="7"/>
      <c r="C76" s="7"/>
      <c r="D76" s="50">
        <f>D72-D75</f>
        <v>187</v>
      </c>
      <c r="E76" s="64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20"/>
      <c r="V76" s="20"/>
      <c r="W76" s="20"/>
      <c r="X76" s="20"/>
      <c r="Y76" s="20"/>
      <c r="Z76" s="20"/>
      <c r="AA76" s="20"/>
      <c r="AB76" s="20"/>
      <c r="AC76" s="20"/>
    </row>
    <row r="77" spans="1:29" ht="15.75" thickTop="1" x14ac:dyDescent="0.25">
      <c r="A77" s="7"/>
      <c r="B77" s="7"/>
      <c r="C77" s="7"/>
      <c r="D77" s="44"/>
      <c r="E77" s="44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7"/>
      <c r="S77" s="7"/>
      <c r="T77" s="7"/>
      <c r="U77" s="20"/>
      <c r="V77" s="20"/>
      <c r="W77" s="20"/>
      <c r="X77" s="20"/>
      <c r="Y77" s="20"/>
      <c r="Z77" s="20"/>
      <c r="AA77" s="20"/>
      <c r="AB77" s="20"/>
      <c r="AC77" s="20"/>
    </row>
    <row r="78" spans="1:29" x14ac:dyDescent="0.25">
      <c r="A78" s="25" t="s">
        <v>79</v>
      </c>
      <c r="B78" s="7"/>
      <c r="C78" s="7"/>
      <c r="D78" s="7"/>
      <c r="E78" s="7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20"/>
      <c r="V78" s="20"/>
      <c r="W78" s="20"/>
      <c r="X78" s="20"/>
      <c r="Y78" s="20"/>
      <c r="Z78" s="20"/>
      <c r="AA78" s="20"/>
      <c r="AB78" s="20"/>
      <c r="AC78" s="20"/>
    </row>
    <row r="79" spans="1:29" x14ac:dyDescent="0.25">
      <c r="A79" s="31" t="s">
        <v>18</v>
      </c>
      <c r="B79" s="7"/>
      <c r="C79" s="7"/>
      <c r="D79" s="49"/>
      <c r="E79" s="49"/>
      <c r="F79" s="26"/>
      <c r="G79" s="26"/>
      <c r="H79" s="6"/>
      <c r="I79" s="6"/>
      <c r="J79" s="6"/>
      <c r="K79" s="6"/>
      <c r="L79" s="6"/>
      <c r="M79" s="6"/>
      <c r="N79" s="6"/>
      <c r="O79" s="6"/>
      <c r="P79" s="6"/>
      <c r="Q79" s="6"/>
      <c r="R79" s="21"/>
      <c r="S79" s="21"/>
      <c r="T79" s="21"/>
      <c r="U79" s="20"/>
      <c r="V79" s="20"/>
      <c r="W79" s="20"/>
      <c r="X79" s="23"/>
      <c r="Y79" s="23"/>
      <c r="Z79" s="23"/>
      <c r="AA79" s="24"/>
      <c r="AB79" s="24"/>
      <c r="AC79" s="24"/>
    </row>
    <row r="80" spans="1:29" x14ac:dyDescent="0.25">
      <c r="A80" s="7" t="s">
        <v>19</v>
      </c>
      <c r="B80" s="7"/>
      <c r="C80" s="7">
        <f>Question!C20</f>
        <v>120</v>
      </c>
      <c r="D80" s="49"/>
      <c r="E80" s="49"/>
      <c r="F80" s="26"/>
      <c r="G80" s="26"/>
      <c r="H80" s="6"/>
      <c r="I80" s="6"/>
      <c r="J80" s="6"/>
      <c r="K80" s="6"/>
      <c r="L80" s="6"/>
      <c r="M80" s="6"/>
      <c r="N80" s="6"/>
      <c r="O80" s="6"/>
      <c r="P80" s="6"/>
      <c r="Q80" s="6"/>
      <c r="R80" s="21"/>
      <c r="S80" s="21"/>
      <c r="T80" s="21"/>
      <c r="U80" s="20"/>
      <c r="V80" s="20"/>
      <c r="W80" s="20"/>
      <c r="X80" s="23"/>
      <c r="Y80" s="23"/>
      <c r="Z80" s="23"/>
      <c r="AA80" s="24"/>
      <c r="AB80" s="24"/>
      <c r="AC80" s="24"/>
    </row>
    <row r="81" spans="1:30" x14ac:dyDescent="0.25">
      <c r="A81" s="7" t="s">
        <v>20</v>
      </c>
      <c r="B81" s="7"/>
      <c r="C81" s="48">
        <f>Question!C21</f>
        <v>40</v>
      </c>
      <c r="D81" s="7">
        <f>SUM(C80:C81)</f>
        <v>160</v>
      </c>
      <c r="E81" s="7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20"/>
      <c r="V81" s="20"/>
      <c r="W81" s="20"/>
      <c r="X81" s="20"/>
      <c r="Y81" s="20"/>
      <c r="Z81" s="20"/>
      <c r="AA81" s="20"/>
      <c r="AB81" s="20"/>
      <c r="AC81" s="20"/>
    </row>
    <row r="82" spans="1:30" x14ac:dyDescent="0.25">
      <c r="A82" s="66" t="s">
        <v>21</v>
      </c>
      <c r="B82" s="7"/>
      <c r="C82" s="7"/>
      <c r="D82" s="7"/>
      <c r="E82" s="7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21"/>
      <c r="S82" s="21"/>
      <c r="T82" s="21"/>
      <c r="U82" s="20"/>
      <c r="V82" s="20"/>
      <c r="W82" s="20"/>
      <c r="X82" s="20"/>
      <c r="Y82" s="20"/>
      <c r="Z82" s="20"/>
      <c r="AA82" s="20"/>
      <c r="AB82" s="20"/>
      <c r="AC82" s="20"/>
    </row>
    <row r="83" spans="1:30" x14ac:dyDescent="0.25">
      <c r="A83" s="7" t="s">
        <v>90</v>
      </c>
      <c r="B83" s="7"/>
      <c r="C83" s="7">
        <f>ABS(D47)</f>
        <v>14</v>
      </c>
      <c r="D83" s="7"/>
      <c r="E83" s="7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21"/>
      <c r="S83" s="21"/>
      <c r="T83" s="21"/>
      <c r="U83" s="20"/>
      <c r="V83" s="20"/>
      <c r="W83" s="20"/>
      <c r="X83" s="20"/>
      <c r="Y83" s="20"/>
      <c r="Z83" s="20"/>
      <c r="AA83" s="20"/>
      <c r="AB83" s="20"/>
      <c r="AC83" s="20"/>
    </row>
    <row r="84" spans="1:30" x14ac:dyDescent="0.25">
      <c r="A84" s="7" t="s">
        <v>20</v>
      </c>
      <c r="B84" s="7"/>
      <c r="C84" s="48">
        <f>ABS(H47)</f>
        <v>3</v>
      </c>
      <c r="D84" s="7">
        <f>SUM(C83:C84)</f>
        <v>17</v>
      </c>
      <c r="E84" s="7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21"/>
      <c r="S84" s="21"/>
      <c r="T84" s="21"/>
      <c r="U84" s="20"/>
      <c r="V84" s="20"/>
      <c r="W84" s="20"/>
      <c r="X84" s="20"/>
      <c r="Y84" s="20"/>
      <c r="Z84" s="20"/>
      <c r="AA84" s="20"/>
      <c r="AB84" s="20"/>
      <c r="AC84" s="20"/>
    </row>
    <row r="85" spans="1:30" x14ac:dyDescent="0.25">
      <c r="A85" s="31" t="s">
        <v>80</v>
      </c>
      <c r="B85" s="7"/>
      <c r="C85" s="7"/>
      <c r="D85" s="7"/>
      <c r="E85" s="7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20"/>
      <c r="V85" s="20"/>
      <c r="W85" s="20"/>
      <c r="X85" s="20"/>
      <c r="Y85" s="20"/>
      <c r="Z85" s="20"/>
      <c r="AA85" s="20"/>
      <c r="AB85" s="20"/>
      <c r="AC85" s="20"/>
    </row>
    <row r="86" spans="1:30" x14ac:dyDescent="0.25">
      <c r="A86" s="7" t="s">
        <v>81</v>
      </c>
      <c r="B86" s="7"/>
      <c r="C86" s="7"/>
      <c r="D86" s="40">
        <f>Question!B48-Question!B7</f>
        <v>10</v>
      </c>
      <c r="E86" s="40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21"/>
      <c r="S86" s="21"/>
      <c r="T86" s="21"/>
      <c r="U86" s="23"/>
      <c r="V86" s="23"/>
      <c r="W86" s="23"/>
      <c r="X86" s="25"/>
      <c r="Y86" s="25"/>
      <c r="Z86" s="25"/>
      <c r="AA86" s="20"/>
      <c r="AB86" s="20"/>
      <c r="AC86" s="20"/>
    </row>
    <row r="87" spans="1:30" ht="15.75" thickBot="1" x14ac:dyDescent="0.3">
      <c r="A87" s="6"/>
      <c r="B87" s="6"/>
      <c r="C87" s="6"/>
      <c r="D87" s="51">
        <f>SUM(D81:D86)</f>
        <v>187</v>
      </c>
      <c r="E87" s="63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25"/>
      <c r="W87" s="25"/>
      <c r="X87" s="25">
        <v>13</v>
      </c>
      <c r="Y87" s="25"/>
      <c r="Z87" s="25"/>
      <c r="AA87" s="25"/>
      <c r="AB87" s="25"/>
      <c r="AC87" s="25"/>
      <c r="AD87" s="25"/>
    </row>
    <row r="88" spans="1:30" ht="15.75" thickTop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25"/>
      <c r="W88" s="25"/>
      <c r="X88" s="25"/>
      <c r="Y88" s="25"/>
      <c r="Z88" s="25"/>
      <c r="AA88" s="25"/>
      <c r="AB88" s="25"/>
      <c r="AC88" s="25"/>
      <c r="AD88" s="25"/>
    </row>
    <row r="89" spans="1:30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25"/>
      <c r="W89" s="25"/>
      <c r="X89" s="25"/>
      <c r="Y89" s="25"/>
      <c r="Z89" s="25"/>
      <c r="AA89" s="25"/>
      <c r="AB89" s="25"/>
      <c r="AC89" s="25"/>
      <c r="AD89" s="25"/>
    </row>
  </sheetData>
  <mergeCells count="21">
    <mergeCell ref="A3:C3"/>
    <mergeCell ref="G54:H54"/>
    <mergeCell ref="AF49:AG49"/>
    <mergeCell ref="AF50:AG50"/>
    <mergeCell ref="A50:D50"/>
    <mergeCell ref="U49:Y49"/>
    <mergeCell ref="Z49:AB49"/>
    <mergeCell ref="AC49:AE49"/>
    <mergeCell ref="A49:B49"/>
    <mergeCell ref="S47:T47"/>
    <mergeCell ref="U48:W48"/>
    <mergeCell ref="X48:Y48"/>
    <mergeCell ref="S45:T45"/>
    <mergeCell ref="S46:T46"/>
    <mergeCell ref="S43:T43"/>
    <mergeCell ref="S44:T44"/>
    <mergeCell ref="S41:T41"/>
    <mergeCell ref="S42:T42"/>
    <mergeCell ref="S38:T39"/>
    <mergeCell ref="S40:T40"/>
    <mergeCell ref="F11:G11"/>
  </mergeCells>
  <phoneticPr fontId="14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2021-11-17T09:55:36Z</dcterms:created>
  <dcterms:modified xsi:type="dcterms:W3CDTF">2022-12-04T17:09:52Z</dcterms:modified>
</cp:coreProperties>
</file>