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59" documentId="8_{2A43EF03-391C-4E26-A956-0FC392942185}" xr6:coauthVersionLast="47" xr6:coauthVersionMax="47" xr10:uidLastSave="{4BBF45F1-F106-4C20-A180-89F84141ADBB}"/>
  <bookViews>
    <workbookView xWindow="13380" yWindow="-120" windowWidth="24240" windowHeight="13140" activeTab="1" xr2:uid="{6F3CC5EA-941A-4444-ACA3-061147561CA2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2" l="1"/>
  <c r="F28" i="2"/>
  <c r="E31" i="2"/>
  <c r="B31" i="2"/>
  <c r="D31" i="2"/>
  <c r="E30" i="2"/>
  <c r="D30" i="2"/>
  <c r="B30" i="2"/>
  <c r="B28" i="2"/>
  <c r="D27" i="2"/>
  <c r="E27" i="2" s="1"/>
  <c r="D28" i="2" s="1"/>
  <c r="E28" i="2" s="1"/>
  <c r="B27" i="2"/>
  <c r="C24" i="2"/>
  <c r="B24" i="2"/>
  <c r="B23" i="2"/>
  <c r="D21" i="2"/>
  <c r="B21" i="2"/>
  <c r="B20" i="2"/>
  <c r="E15" i="2"/>
  <c r="D15" i="2"/>
  <c r="E14" i="2"/>
  <c r="D14" i="2"/>
  <c r="D13" i="2"/>
  <c r="E13" i="2"/>
  <c r="F13" i="2"/>
  <c r="E7" i="2"/>
  <c r="F7" i="2"/>
  <c r="E8" i="2"/>
  <c r="F8" i="2"/>
  <c r="E9" i="2"/>
  <c r="F9" i="2"/>
  <c r="E10" i="2"/>
  <c r="F10" i="2"/>
  <c r="E11" i="2"/>
  <c r="F11" i="2"/>
  <c r="D11" i="2"/>
  <c r="D10" i="2"/>
  <c r="D9" i="2"/>
  <c r="D8" i="2"/>
  <c r="D7" i="2"/>
  <c r="E12" i="2"/>
  <c r="F12" i="2"/>
  <c r="D12" i="2"/>
  <c r="C13" i="2"/>
  <c r="C12" i="2"/>
  <c r="C8" i="2"/>
  <c r="C9" i="2"/>
  <c r="C10" i="2"/>
  <c r="C11" i="2"/>
  <c r="C7" i="2"/>
</calcChain>
</file>

<file path=xl/sharedStrings.xml><?xml version="1.0" encoding="utf-8"?>
<sst xmlns="http://schemas.openxmlformats.org/spreadsheetml/2006/main" count="60" uniqueCount="46">
  <si>
    <t>Fortrose Ltd</t>
  </si>
  <si>
    <t>Overhead Analysis Statement</t>
  </si>
  <si>
    <t>Overhead</t>
  </si>
  <si>
    <t>Basis</t>
  </si>
  <si>
    <t>Total</t>
  </si>
  <si>
    <t>Department A</t>
  </si>
  <si>
    <t>Department B</t>
  </si>
  <si>
    <t>Department C</t>
  </si>
  <si>
    <t>Supervision</t>
  </si>
  <si>
    <t>No of workers</t>
  </si>
  <si>
    <t>Machinery Insurance</t>
  </si>
  <si>
    <t>Value of machinery</t>
  </si>
  <si>
    <t>Rent</t>
  </si>
  <si>
    <t>Area</t>
  </si>
  <si>
    <t>Power</t>
  </si>
  <si>
    <t>kW hours</t>
  </si>
  <si>
    <t>Administration</t>
  </si>
  <si>
    <t>Indirect Labour</t>
  </si>
  <si>
    <t>Allocated</t>
  </si>
  <si>
    <t>Sub-totals</t>
  </si>
  <si>
    <t>Share of Department C</t>
  </si>
  <si>
    <t>Departmental Totals</t>
  </si>
  <si>
    <t>Totals</t>
  </si>
  <si>
    <t>Area (sq metres)</t>
  </si>
  <si>
    <t>Number of Workers</t>
  </si>
  <si>
    <t>Value of Machinery</t>
  </si>
  <si>
    <t>kW Hours</t>
  </si>
  <si>
    <t>Machine Hours</t>
  </si>
  <si>
    <t>Direct Materials</t>
  </si>
  <si>
    <t>Production Department A</t>
  </si>
  <si>
    <t>Production Department B</t>
  </si>
  <si>
    <t>Production Department C</t>
  </si>
  <si>
    <t>machine hours</t>
  </si>
  <si>
    <t>direct material cost</t>
  </si>
  <si>
    <r>
      <t>Department A</t>
    </r>
    <r>
      <rPr>
        <sz val="11"/>
        <color theme="1"/>
        <rFont val="Arial"/>
        <family val="2"/>
      </rPr>
      <t xml:space="preserve"> — </t>
    </r>
  </si>
  <si>
    <r>
      <t>Department B</t>
    </r>
    <r>
      <rPr>
        <sz val="11"/>
        <color theme="1"/>
        <rFont val="Arial"/>
        <family val="2"/>
      </rPr>
      <t xml:space="preserve"> — </t>
    </r>
  </si>
  <si>
    <t>Overhead recovery rates:</t>
  </si>
  <si>
    <r>
      <t xml:space="preserve">                                     40,000 hours = £2·00 per machine hour </t>
    </r>
    <r>
      <rPr>
        <b/>
        <sz val="11"/>
        <color theme="1"/>
        <rFont val="Arial"/>
        <family val="2"/>
      </rPr>
      <t>(1)</t>
    </r>
  </si>
  <si>
    <r>
      <t xml:space="preserve">                                      £120,000 = 40% </t>
    </r>
    <r>
      <rPr>
        <b/>
        <sz val="11"/>
        <color theme="1"/>
        <rFont val="Arial"/>
        <family val="2"/>
      </rPr>
      <t>(1)</t>
    </r>
  </si>
  <si>
    <t xml:space="preserve">                                  £80,000 − £77,000 = £3,000 over-absorbed</t>
  </si>
  <si>
    <t xml:space="preserve">                                 £49,600 − £48,000 = £1,600 under-absorbed </t>
  </si>
  <si>
    <t xml:space="preserve">Department A </t>
  </si>
  <si>
    <t>hours  =</t>
  </si>
  <si>
    <t>per machine hour</t>
  </si>
  <si>
    <t>x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</si>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</sst>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72" formatCode="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6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6" fontId="2" fillId="0" borderId="1" xfId="0" applyNumberFormat="1" applyFont="1" applyBorder="1" applyAlignment="1">
      <alignment horizontal="right" vertical="center" wrapText="1"/>
    </xf>
    <xf numFmtId="6" fontId="2" fillId="0" borderId="2" xfId="0" applyNumberFormat="1" applyFont="1" applyBorder="1" applyAlignment="1">
      <alignment horizontal="right" vertical="center" wrapText="1"/>
    </xf>
    <xf numFmtId="6" fontId="2" fillId="0" borderId="3" xfId="0" applyNumberFormat="1" applyFont="1" applyBorder="1" applyAlignment="1">
      <alignment horizontal="right" vertical="center" wrapText="1"/>
    </xf>
    <xf numFmtId="6" fontId="5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6" fontId="2" fillId="0" borderId="0" xfId="0" applyNumberFormat="1" applyFont="1" applyAlignment="1">
      <alignment horizontal="right" vertical="center" wrapText="1"/>
    </xf>
    <xf numFmtId="6" fontId="2" fillId="0" borderId="4" xfId="0" applyNumberFormat="1" applyFont="1" applyBorder="1" applyAlignment="1">
      <alignment horizontal="right" vertical="center" wrapText="1"/>
    </xf>
    <xf numFmtId="6" fontId="2" fillId="0" borderId="5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/>
    </xf>
    <xf numFmtId="3" fontId="2" fillId="0" borderId="0" xfId="0" applyNumberFormat="1" applyFont="1"/>
    <xf numFmtId="172" fontId="2" fillId="0" borderId="0" xfId="0" applyNumberFormat="1" applyFont="1"/>
    <xf numFmtId="3" fontId="2" fillId="0" borderId="0" xfId="0" applyNumberFormat="1" applyFont="1" applyAlignme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6" fontId="2" fillId="0" borderId="1" xfId="0" applyNumberFormat="1" applyFont="1" applyBorder="1"/>
    <xf numFmtId="6" fontId="2" fillId="0" borderId="0" xfId="0" applyNumberFormat="1" applyFont="1"/>
    <xf numFmtId="9" fontId="2" fillId="0" borderId="0" xfId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9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D6F11-7615-436D-A2F4-549B929AD643}">
  <dimension ref="A1:M37"/>
  <sheetViews>
    <sheetView topLeftCell="A10" workbookViewId="0">
      <selection activeCell="B22" sqref="B22"/>
    </sheetView>
  </sheetViews>
  <sheetFormatPr defaultRowHeight="15" x14ac:dyDescent="0.25"/>
  <cols>
    <col min="1" max="1" width="18" bestFit="1" customWidth="1"/>
    <col min="2" max="2" width="15.140625" customWidth="1"/>
    <col min="3" max="3" width="16.5703125" customWidth="1"/>
    <col min="4" max="4" width="16.140625" customWidth="1"/>
    <col min="5" max="5" width="10.85546875" customWidth="1"/>
  </cols>
  <sheetData>
    <row r="1" spans="1:13" ht="18" x14ac:dyDescent="0.25">
      <c r="A1" s="2" t="s">
        <v>0</v>
      </c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8.5" x14ac:dyDescent="0.25">
      <c r="A3" s="18" t="s">
        <v>8</v>
      </c>
      <c r="B3" s="19">
        <v>10000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57" x14ac:dyDescent="0.25">
      <c r="A4" s="18" t="s">
        <v>10</v>
      </c>
      <c r="B4" s="19">
        <v>2500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8" t="s">
        <v>12</v>
      </c>
      <c r="B5" s="19">
        <v>24000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8" t="s">
        <v>14</v>
      </c>
      <c r="B6" s="19">
        <v>8000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9.25" thickBot="1" x14ac:dyDescent="0.3">
      <c r="A7" s="18" t="s">
        <v>16</v>
      </c>
      <c r="B7" s="20">
        <v>20000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15.75" thickBot="1" x14ac:dyDescent="0.3">
      <c r="A8" s="18"/>
      <c r="B8" s="21">
        <v>64500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thickTop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45" x14ac:dyDescent="0.25">
      <c r="A11" s="18"/>
      <c r="B11" s="5" t="s">
        <v>29</v>
      </c>
      <c r="C11" s="6" t="s">
        <v>30</v>
      </c>
      <c r="D11" s="6" t="s">
        <v>31</v>
      </c>
      <c r="E11" s="6" t="s">
        <v>22</v>
      </c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8" t="s">
        <v>23</v>
      </c>
      <c r="B12" s="22">
        <v>3600</v>
      </c>
      <c r="C12" s="22">
        <v>1500</v>
      </c>
      <c r="D12" s="7">
        <v>900</v>
      </c>
      <c r="E12" s="22">
        <v>6000</v>
      </c>
      <c r="F12" s="1"/>
      <c r="G12" s="1"/>
      <c r="H12" s="1"/>
      <c r="I12" s="1"/>
      <c r="J12" s="1"/>
      <c r="K12" s="1"/>
      <c r="L12" s="1"/>
      <c r="M12" s="1"/>
    </row>
    <row r="13" spans="1:13" ht="28.5" x14ac:dyDescent="0.25">
      <c r="A13" s="18" t="s">
        <v>24</v>
      </c>
      <c r="B13" s="7">
        <v>20</v>
      </c>
      <c r="C13" s="7">
        <v>16</v>
      </c>
      <c r="D13" s="7">
        <v>4</v>
      </c>
      <c r="E13" s="7">
        <v>40</v>
      </c>
      <c r="F13" s="1"/>
      <c r="G13" s="1"/>
      <c r="H13" s="1"/>
      <c r="I13" s="1"/>
      <c r="J13" s="1"/>
      <c r="K13" s="1"/>
      <c r="L13" s="1"/>
      <c r="M13" s="1"/>
    </row>
    <row r="14" spans="1:13" ht="28.5" x14ac:dyDescent="0.25">
      <c r="A14" s="18" t="s">
        <v>25</v>
      </c>
      <c r="B14" s="19">
        <v>13000</v>
      </c>
      <c r="C14" s="19">
        <v>10000</v>
      </c>
      <c r="D14" s="19">
        <v>2000</v>
      </c>
      <c r="E14" s="19">
        <v>25000</v>
      </c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8" t="s">
        <v>26</v>
      </c>
      <c r="B15" s="22">
        <v>10000</v>
      </c>
      <c r="C15" s="22">
        <v>5000</v>
      </c>
      <c r="D15" s="22">
        <v>1000</v>
      </c>
      <c r="E15" s="22">
        <v>16000</v>
      </c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8" t="s">
        <v>27</v>
      </c>
      <c r="B16" s="22">
        <v>40000</v>
      </c>
      <c r="C16" s="22">
        <v>15000</v>
      </c>
      <c r="D16" s="7">
        <v>0</v>
      </c>
      <c r="E16" s="22">
        <v>55000</v>
      </c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8" t="s">
        <v>17</v>
      </c>
      <c r="B17" s="19">
        <v>26300</v>
      </c>
      <c r="C17" s="19">
        <v>20500</v>
      </c>
      <c r="D17" s="19">
        <v>16700</v>
      </c>
      <c r="E17" s="19">
        <v>63500</v>
      </c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8" t="s">
        <v>28</v>
      </c>
      <c r="B18" s="19">
        <v>360000</v>
      </c>
      <c r="C18" s="19">
        <v>120000</v>
      </c>
      <c r="D18" s="7">
        <v>0</v>
      </c>
      <c r="E18" s="19">
        <v>480000</v>
      </c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23" t="s">
        <v>34</v>
      </c>
      <c r="B21" s="26">
        <v>38500</v>
      </c>
      <c r="C21" s="1" t="s">
        <v>32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23" t="s">
        <v>35</v>
      </c>
      <c r="B22" s="25">
        <v>124000</v>
      </c>
      <c r="C22" s="1" t="s">
        <v>33</v>
      </c>
      <c r="D22" s="1"/>
      <c r="E22" s="1"/>
      <c r="F22" s="1"/>
      <c r="G22" s="1"/>
      <c r="H22" s="1"/>
      <c r="I22" s="1"/>
      <c r="J22" s="1"/>
      <c r="K22" s="1"/>
      <c r="L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A3D94-30D6-4CE1-8CBD-B77292C33FEE}">
  <dimension ref="A1:L38"/>
  <sheetViews>
    <sheetView tabSelected="1" workbookViewId="0">
      <selection activeCell="A33" sqref="A33"/>
    </sheetView>
  </sheetViews>
  <sheetFormatPr defaultColWidth="17.5703125" defaultRowHeight="15" x14ac:dyDescent="0.25"/>
  <sheetData>
    <row r="1" spans="1:12" ht="18" x14ac:dyDescent="0.25">
      <c r="A1" s="3" t="s">
        <v>0</v>
      </c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1"/>
      <c r="H5" s="1"/>
      <c r="I5" s="1"/>
      <c r="J5" s="1"/>
      <c r="K5" s="1"/>
      <c r="L5" s="1"/>
    </row>
    <row r="6" spans="1:12" x14ac:dyDescent="0.25">
      <c r="A6" s="8"/>
      <c r="B6" s="9"/>
      <c r="C6" s="9"/>
      <c r="D6" s="9"/>
      <c r="E6" s="9"/>
      <c r="F6" s="9"/>
      <c r="G6" s="1"/>
      <c r="H6" s="1"/>
      <c r="I6" s="1"/>
      <c r="J6" s="1"/>
      <c r="K6" s="1"/>
      <c r="L6" s="1"/>
    </row>
    <row r="7" spans="1:12" x14ac:dyDescent="0.25">
      <c r="A7" s="10" t="s">
        <v>8</v>
      </c>
      <c r="B7" s="11" t="s">
        <v>9</v>
      </c>
      <c r="C7" s="12">
        <f>Question!B3</f>
        <v>10000</v>
      </c>
      <c r="D7" s="12">
        <f>($C$7/Question!$E$13)*Question!B13</f>
        <v>5000</v>
      </c>
      <c r="E7" s="12">
        <f>($C$7/Question!$E$13)*Question!C13</f>
        <v>4000</v>
      </c>
      <c r="F7" s="12">
        <f>($C$7/Question!$E$13)*Question!D13</f>
        <v>1000</v>
      </c>
      <c r="G7" s="1"/>
      <c r="H7" s="1"/>
      <c r="I7" s="1"/>
      <c r="J7" s="1"/>
      <c r="K7" s="1"/>
      <c r="L7" s="1"/>
    </row>
    <row r="8" spans="1:12" ht="30" x14ac:dyDescent="0.25">
      <c r="A8" s="10" t="s">
        <v>10</v>
      </c>
      <c r="B8" s="11" t="s">
        <v>11</v>
      </c>
      <c r="C8" s="12">
        <f>Question!B4</f>
        <v>2500</v>
      </c>
      <c r="D8" s="12">
        <f>($C$8/Question!$E$14)*Question!B14</f>
        <v>1300</v>
      </c>
      <c r="E8" s="12">
        <f>($C$8/Question!$E$14)*Question!C14</f>
        <v>1000</v>
      </c>
      <c r="F8" s="12">
        <f>($C$8/Question!$E$14)*Question!D14</f>
        <v>200</v>
      </c>
      <c r="G8" s="1"/>
      <c r="H8" s="1"/>
      <c r="I8" s="1"/>
      <c r="J8" s="1"/>
      <c r="K8" s="1"/>
      <c r="L8" s="1"/>
    </row>
    <row r="9" spans="1:12" x14ac:dyDescent="0.25">
      <c r="A9" s="10" t="s">
        <v>12</v>
      </c>
      <c r="B9" s="11" t="s">
        <v>13</v>
      </c>
      <c r="C9" s="12">
        <f>Question!B5</f>
        <v>24000</v>
      </c>
      <c r="D9" s="12">
        <f>($C$9/Question!$E$12)*Question!B12</f>
        <v>14400</v>
      </c>
      <c r="E9" s="12">
        <f>($C$9/Question!$E$12)*Question!C12</f>
        <v>6000</v>
      </c>
      <c r="F9" s="12">
        <f>($C$9/Question!$E$12)*Question!D12</f>
        <v>3600</v>
      </c>
      <c r="G9" s="1"/>
      <c r="H9" s="1"/>
      <c r="I9" s="1"/>
      <c r="J9" s="1"/>
      <c r="K9" s="1"/>
      <c r="L9" s="1"/>
    </row>
    <row r="10" spans="1:12" x14ac:dyDescent="0.25">
      <c r="A10" s="10" t="s">
        <v>14</v>
      </c>
      <c r="B10" s="11" t="s">
        <v>15</v>
      </c>
      <c r="C10" s="12">
        <f>Question!B6</f>
        <v>8000</v>
      </c>
      <c r="D10" s="12">
        <f>($C$10/Question!$E$15)*Question!B15</f>
        <v>5000</v>
      </c>
      <c r="E10" s="12">
        <f>($C$10/Question!$E$15)*Question!C15</f>
        <v>2500</v>
      </c>
      <c r="F10" s="12">
        <f>($C$10/Question!$E$15)*Question!D15</f>
        <v>500</v>
      </c>
      <c r="G10" s="1"/>
      <c r="H10" s="1"/>
      <c r="I10" s="1"/>
      <c r="J10" s="1"/>
      <c r="K10" s="1"/>
      <c r="L10" s="1"/>
    </row>
    <row r="11" spans="1:12" x14ac:dyDescent="0.25">
      <c r="A11" s="10" t="s">
        <v>16</v>
      </c>
      <c r="B11" s="11" t="s">
        <v>9</v>
      </c>
      <c r="C11" s="12">
        <f>Question!B7</f>
        <v>20000</v>
      </c>
      <c r="D11" s="12">
        <f>($C$11/Question!$E$13)*Question!B13</f>
        <v>10000</v>
      </c>
      <c r="E11" s="12">
        <f>($C$11/Question!$E$13)*Question!C13</f>
        <v>8000</v>
      </c>
      <c r="F11" s="12">
        <f>($C$11/Question!$E$13)*Question!D13</f>
        <v>2000</v>
      </c>
      <c r="G11" s="1"/>
      <c r="H11" s="1"/>
      <c r="I11" s="1"/>
      <c r="J11" s="1"/>
      <c r="K11" s="1"/>
      <c r="L11" s="1"/>
    </row>
    <row r="12" spans="1:12" x14ac:dyDescent="0.25">
      <c r="A12" s="10" t="s">
        <v>17</v>
      </c>
      <c r="B12" s="11" t="s">
        <v>18</v>
      </c>
      <c r="C12" s="12">
        <f>Question!E17</f>
        <v>63500</v>
      </c>
      <c r="D12" s="12">
        <f>Question!B17</f>
        <v>26300</v>
      </c>
      <c r="E12" s="12">
        <f>Question!C17</f>
        <v>20500</v>
      </c>
      <c r="F12" s="12">
        <f>Question!D17</f>
        <v>16700</v>
      </c>
      <c r="G12" s="1"/>
      <c r="H12" s="1"/>
      <c r="I12" s="1"/>
      <c r="J12" s="1"/>
      <c r="K12" s="1"/>
      <c r="L12" s="1"/>
    </row>
    <row r="13" spans="1:12" x14ac:dyDescent="0.25">
      <c r="A13" s="10" t="s">
        <v>19</v>
      </c>
      <c r="B13" s="11"/>
      <c r="C13" s="15">
        <f>SUM(C7:C12)</f>
        <v>128000</v>
      </c>
      <c r="D13" s="16">
        <f t="shared" ref="D13:F13" si="0">SUM(D7:D12)</f>
        <v>62000</v>
      </c>
      <c r="E13" s="16">
        <f t="shared" si="0"/>
        <v>42000</v>
      </c>
      <c r="F13" s="15">
        <f t="shared" si="0"/>
        <v>24000</v>
      </c>
      <c r="G13" s="1"/>
      <c r="H13" s="1"/>
      <c r="I13" s="1"/>
      <c r="J13" s="1"/>
      <c r="K13" s="1"/>
      <c r="L13" s="1"/>
    </row>
    <row r="14" spans="1:12" ht="30" x14ac:dyDescent="0.25">
      <c r="A14" s="10" t="s">
        <v>20</v>
      </c>
      <c r="B14" s="11" t="s">
        <v>28</v>
      </c>
      <c r="C14" s="13"/>
      <c r="D14" s="14">
        <f>($F$13/Question!$E$18)*Question!B18</f>
        <v>18000</v>
      </c>
      <c r="E14" s="14">
        <f>($F$13/Question!$E$18)*Question!C18</f>
        <v>6000</v>
      </c>
      <c r="F14" s="13"/>
      <c r="G14" s="1"/>
      <c r="H14" s="1"/>
      <c r="I14" s="1"/>
      <c r="J14" s="1"/>
      <c r="K14" s="1"/>
      <c r="L14" s="1"/>
    </row>
    <row r="15" spans="1:12" ht="30" x14ac:dyDescent="0.25">
      <c r="A15" s="10" t="s">
        <v>21</v>
      </c>
      <c r="B15" s="11"/>
      <c r="C15" s="13"/>
      <c r="D15" s="17">
        <f>D13+D14</f>
        <v>80000</v>
      </c>
      <c r="E15" s="17">
        <f>E13+E14</f>
        <v>48000</v>
      </c>
      <c r="F15" s="13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23" t="s">
        <v>36</v>
      </c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27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27" t="s">
        <v>41</v>
      </c>
      <c r="B20" s="29">
        <f>D15</f>
        <v>80000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27" t="s">
        <v>37</v>
      </c>
      <c r="B21" s="24">
        <f>Question!B16</f>
        <v>40000</v>
      </c>
      <c r="C21" s="1" t="s">
        <v>42</v>
      </c>
      <c r="D21" s="30">
        <f>B20/B21</f>
        <v>2</v>
      </c>
      <c r="E21" s="1" t="s">
        <v>43</v>
      </c>
      <c r="F21" s="1"/>
      <c r="G21" s="1"/>
      <c r="H21" s="1"/>
      <c r="I21" s="1"/>
      <c r="J21" s="1"/>
      <c r="K21" s="1"/>
      <c r="L21" s="1"/>
    </row>
    <row r="22" spans="1:12" x14ac:dyDescent="0.25">
      <c r="A22" s="27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27" t="s">
        <v>6</v>
      </c>
      <c r="B23" s="29">
        <f>E15</f>
        <v>48000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27" t="s">
        <v>38</v>
      </c>
      <c r="B24" s="30">
        <f>Question!C18</f>
        <v>120000</v>
      </c>
      <c r="C24" s="31">
        <f>B23/B24</f>
        <v>0.4</v>
      </c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28"/>
      <c r="C25" s="3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23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27" t="s">
        <v>5</v>
      </c>
      <c r="B27" s="30">
        <f>D21</f>
        <v>2</v>
      </c>
      <c r="C27" s="33" t="s">
        <v>44</v>
      </c>
      <c r="D27" s="24">
        <f>Question!B21</f>
        <v>38500</v>
      </c>
      <c r="E27" s="30">
        <f>B27*D27</f>
        <v>77000</v>
      </c>
      <c r="F27" s="1"/>
      <c r="G27" s="1"/>
      <c r="H27" s="1"/>
      <c r="I27" s="1"/>
      <c r="J27" s="1"/>
      <c r="K27" s="1"/>
      <c r="L27" s="1"/>
    </row>
    <row r="28" spans="1:12" x14ac:dyDescent="0.25">
      <c r="A28" s="27" t="s">
        <v>39</v>
      </c>
      <c r="B28" s="30">
        <f>D15</f>
        <v>80000</v>
      </c>
      <c r="C28" s="33" t="s">
        <v>45</v>
      </c>
      <c r="D28" s="30">
        <f>E27</f>
        <v>77000</v>
      </c>
      <c r="E28" s="30">
        <f>B28-D28</f>
        <v>3000</v>
      </c>
      <c r="F28" s="1" t="str">
        <f>IF(E28&gt;0,"over-absorbed","under-absorbed")</f>
        <v>over-absorbed</v>
      </c>
      <c r="G28" s="1"/>
      <c r="H28" s="1"/>
      <c r="I28" s="1"/>
      <c r="J28" s="1"/>
      <c r="K28" s="1"/>
      <c r="L28" s="1"/>
    </row>
    <row r="29" spans="1:12" x14ac:dyDescent="0.25">
      <c r="B29" s="23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32" t="s">
        <v>6</v>
      </c>
      <c r="B30" s="34">
        <f>C24</f>
        <v>0.4</v>
      </c>
      <c r="C30" s="33" t="s">
        <v>44</v>
      </c>
      <c r="D30" s="25">
        <f>Question!B22</f>
        <v>124000</v>
      </c>
      <c r="E30" s="25">
        <f>B30*D30</f>
        <v>49600</v>
      </c>
      <c r="F30" s="1"/>
      <c r="G30" s="1"/>
      <c r="H30" s="1"/>
      <c r="I30" s="1"/>
      <c r="J30" s="1"/>
      <c r="K30" s="1"/>
      <c r="L30" s="1"/>
    </row>
    <row r="31" spans="1:12" x14ac:dyDescent="0.25">
      <c r="A31" s="1" t="s">
        <v>40</v>
      </c>
      <c r="B31" s="30">
        <f>E15</f>
        <v>48000</v>
      </c>
      <c r="C31" s="33" t="s">
        <v>45</v>
      </c>
      <c r="D31" s="25">
        <f>E30</f>
        <v>49600</v>
      </c>
      <c r="E31" s="30">
        <f>B31-D31</f>
        <v>-1600</v>
      </c>
      <c r="F31" s="1" t="str">
        <f>IF(E31&gt;0,"over-absorbed","under-absorbed")</f>
        <v>under-absorbed</v>
      </c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mergeCells count="6"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2021-12-07T11:49:38Z</dcterms:created>
  <dcterms:modified xsi:type="dcterms:W3CDTF">2021-12-07T12:13:44Z</dcterms:modified>
</cp:coreProperties>
</file>