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e55716\Downloads\N5 Resource pack in Excel\"/>
    </mc:Choice>
  </mc:AlternateContent>
  <xr:revisionPtr revIDLastSave="0" documentId="13_ncr:1_{B315A5D0-95F1-48FC-8E86-BF5DC10CB437}" xr6:coauthVersionLast="47" xr6:coauthVersionMax="47" xr10:uidLastSave="{00000000-0000-0000-0000-000000000000}"/>
  <bookViews>
    <workbookView xWindow="28680" yWindow="-120" windowWidth="29040" windowHeight="15840" activeTab="1" xr2:uid="{7CC2A0E3-6781-48DD-BC4B-E86BBF26D149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2" i="2" l="1"/>
  <c r="B41" i="2"/>
  <c r="C38" i="2"/>
  <c r="B38" i="2"/>
  <c r="D38" i="2" s="1"/>
  <c r="C36" i="2"/>
  <c r="B36" i="2"/>
  <c r="D36" i="2" s="1"/>
  <c r="C34" i="2"/>
  <c r="D34" i="2" s="1"/>
  <c r="B34" i="2"/>
  <c r="B32" i="2"/>
  <c r="B27" i="2"/>
  <c r="C29" i="2"/>
  <c r="B29" i="2"/>
  <c r="B24" i="2"/>
  <c r="C21" i="2"/>
  <c r="B21" i="2"/>
  <c r="B19" i="2"/>
  <c r="B16" i="2"/>
  <c r="B15" i="2"/>
  <c r="D15" i="2" s="1"/>
  <c r="B12" i="2"/>
  <c r="C12" i="2"/>
  <c r="B7" i="2"/>
  <c r="B6" i="2"/>
  <c r="E6" i="2" s="1"/>
  <c r="B4" i="2"/>
  <c r="B3" i="2"/>
  <c r="B9" i="2"/>
  <c r="A1" i="2"/>
  <c r="D41" i="2" l="1"/>
  <c r="B26" i="2"/>
  <c r="D26" i="2" s="1"/>
  <c r="E3" i="2"/>
  <c r="D12" i="2"/>
  <c r="B10" i="2" s="1"/>
  <c r="D9" i="2" s="1"/>
  <c r="B18" i="2"/>
  <c r="D18" i="2" s="1"/>
</calcChain>
</file>

<file path=xl/sharedStrings.xml><?xml version="1.0" encoding="utf-8"?>
<sst xmlns="http://schemas.openxmlformats.org/spreadsheetml/2006/main" count="78" uniqueCount="67">
  <si>
    <t xml:space="preserve">Income Statement of Noreen for the year ended </t>
  </si>
  <si>
    <t>31 December Year 2</t>
  </si>
  <si>
    <t>£</t>
  </si>
  <si>
    <t xml:space="preserve">Sales Revenue </t>
  </si>
  <si>
    <t>Less Cost of Sales</t>
  </si>
  <si>
    <t>GROSS PROFIT</t>
  </si>
  <si>
    <t>Less Expenses</t>
  </si>
  <si>
    <t xml:space="preserve">PROFIT FOR THE YEAR </t>
  </si>
  <si>
    <t>Noreen</t>
  </si>
  <si>
    <t>90% of sales revenue is on credit.</t>
  </si>
  <si>
    <t>Purchases amounted to £122,000 with 75% being on credit.</t>
  </si>
  <si>
    <t>Statement of Financial Position of Noreen as at 31 December Year 2</t>
  </si>
  <si>
    <t>Non-current Assets</t>
  </si>
  <si>
    <t>Current Assets</t>
  </si>
  <si>
    <t>Inventory</t>
  </si>
  <si>
    <t xml:space="preserve">Trade Receivables </t>
  </si>
  <si>
    <t xml:space="preserve">Cash and Cash Equivalents </t>
  </si>
  <si>
    <r>
      <t xml:space="preserve">Less </t>
    </r>
    <r>
      <rPr>
        <u/>
        <sz val="11"/>
        <color rgb="FF000000"/>
        <rFont val="Arial"/>
        <family val="2"/>
      </rPr>
      <t>Current Liabilities</t>
    </r>
  </si>
  <si>
    <t xml:space="preserve">Trade Payables </t>
  </si>
  <si>
    <t>Financed by:</t>
  </si>
  <si>
    <t xml:space="preserve">Equity </t>
  </si>
  <si>
    <t xml:space="preserve">Add Profit for the Year </t>
  </si>
  <si>
    <t>Less Drawings</t>
  </si>
  <si>
    <t>Inventory had increased by £2,000</t>
  </si>
  <si>
    <t>Trade receivables had decreased by £8,000</t>
  </si>
  <si>
    <t>Trade payables had increased by £4,000</t>
  </si>
  <si>
    <t>28·57%</t>
  </si>
  <si>
    <t>11·43%</t>
  </si>
  <si>
    <t>12·3%</t>
  </si>
  <si>
    <t>2·6:1</t>
  </si>
  <si>
    <t>1·2:1</t>
  </si>
  <si>
    <t>17·14%</t>
  </si>
  <si>
    <t>Gross Profit percentage</t>
  </si>
  <si>
    <t>Profit for the Year percentage</t>
  </si>
  <si>
    <t>Rate of Inventory Turnover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</si>
  <si>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>Return on Equity Employed</t>
    </r>
  </si>
  <si>
    <t>Trade Receivables Collection Period</t>
  </si>
  <si>
    <t>Trade Payables Payment Period</t>
  </si>
  <si>
    <t>Current Ratio</t>
  </si>
  <si>
    <t xml:space="preserve">Acid Test Ratio </t>
  </si>
  <si>
    <r>
      <t>Non-current Asset</t>
    </r>
    <r>
      <rPr>
        <b/>
        <sz val="11"/>
        <color theme="1"/>
        <rFont val="Arial"/>
        <family val="2"/>
      </rPr>
      <t>:</t>
    </r>
    <r>
      <rPr>
        <sz val="11"/>
        <color theme="1"/>
        <rFont val="Arial"/>
        <family val="2"/>
      </rPr>
      <t>Turnover</t>
    </r>
  </si>
  <si>
    <t>Expenses Ratio</t>
  </si>
  <si>
    <t>times</t>
  </si>
  <si>
    <t>days</t>
  </si>
  <si>
    <t xml:space="preserve">43·45 </t>
  </si>
  <si>
    <t xml:space="preserve">39·82 </t>
  </si>
  <si>
    <t>Gross Profit percentage =</t>
  </si>
  <si>
    <t>x</t>
  </si>
  <si>
    <t xml:space="preserve">Profit for the Year % = </t>
  </si>
  <si>
    <t xml:space="preserve">x 90% </t>
  </si>
  <si>
    <t xml:space="preserve">Average Inventory = </t>
  </si>
  <si>
    <t xml:space="preserve">Average Receivables = </t>
  </si>
  <si>
    <t xml:space="preserve">Credit Sales = </t>
  </si>
  <si>
    <t xml:space="preserve">Average Payables = </t>
  </si>
  <si>
    <t xml:space="preserve">Credit Purchases = </t>
  </si>
  <si>
    <t xml:space="preserve">Acid Test = </t>
  </si>
  <si>
    <t xml:space="preserve">x 75% </t>
  </si>
  <si>
    <t>x 100</t>
  </si>
  <si>
    <t>x 365</t>
  </si>
  <si>
    <t>:1</t>
  </si>
  <si>
    <t xml:space="preserve">Current Ratio = </t>
  </si>
  <si>
    <t>Expenses Ratio =</t>
  </si>
  <si>
    <t>Rate of Inventory Turnover =</t>
  </si>
  <si>
    <t>Return on Equity Employed =</t>
  </si>
  <si>
    <t>Trade Receivables collection period</t>
  </si>
  <si>
    <t>Trade Payables payment period =</t>
  </si>
  <si>
    <t>Non-Current Asset Turnover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</si>
</sst>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£&quot;#,##0;[Red]\-&quot;£&quot;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7"/>
      <color theme="1"/>
      <name val="Times New Roman"/>
      <family val="1"/>
    </font>
    <font>
      <sz val="11"/>
      <color rgb="FF000000"/>
      <name val="Arial"/>
      <family val="2"/>
    </font>
    <font>
      <u/>
      <sz val="11"/>
      <color rgb="FF000000"/>
      <name val="Arial"/>
      <family val="2"/>
    </font>
    <font>
      <sz val="11"/>
      <color theme="1"/>
      <name val="Arial"/>
      <family val="1"/>
    </font>
    <font>
      <u/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horizontal="right" vertical="center"/>
    </xf>
    <xf numFmtId="0" fontId="3" fillId="0" borderId="0" xfId="0" applyFont="1"/>
    <xf numFmtId="0" fontId="2" fillId="0" borderId="0" xfId="0" applyFont="1"/>
    <xf numFmtId="9" fontId="0" fillId="0" borderId="0" xfId="0" applyNumberForma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5" fillId="0" borderId="1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20" fontId="3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6" fontId="8" fillId="0" borderId="0" xfId="0" applyNumberFormat="1" applyFont="1" applyAlignment="1">
      <alignment vertical="center"/>
    </xf>
    <xf numFmtId="6" fontId="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2" fontId="3" fillId="0" borderId="0" xfId="0" applyNumberFormat="1" applyFont="1" applyAlignment="1">
      <alignment vertical="center"/>
    </xf>
    <xf numFmtId="9" fontId="3" fillId="0" borderId="0" xfId="1" applyFont="1" applyAlignment="1">
      <alignment vertical="center"/>
    </xf>
    <xf numFmtId="3" fontId="3" fillId="0" borderId="0" xfId="0" applyNumberFormat="1" applyFont="1" applyAlignment="1">
      <alignment vertical="center"/>
    </xf>
    <xf numFmtId="2" fontId="3" fillId="0" borderId="0" xfId="0" applyNumberFormat="1" applyFont="1"/>
    <xf numFmtId="0" fontId="3" fillId="0" borderId="0" xfId="0" applyFont="1" applyAlignment="1">
      <alignment vertical="center" wrapText="1"/>
    </xf>
    <xf numFmtId="2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0" fontId="3" fillId="0" borderId="0" xfId="1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B98F2-4309-4A7B-83EA-F9E04493BDEA}">
  <dimension ref="A1:C51"/>
  <sheetViews>
    <sheetView topLeftCell="A31" workbookViewId="0">
      <selection activeCell="F45" sqref="F45"/>
    </sheetView>
  </sheetViews>
  <sheetFormatPr defaultRowHeight="14.4" x14ac:dyDescent="0.3"/>
  <cols>
    <col min="1" max="1" width="30.44140625" customWidth="1"/>
  </cols>
  <sheetData>
    <row r="1" spans="1:3" x14ac:dyDescent="0.3">
      <c r="A1" s="8" t="s">
        <v>8</v>
      </c>
    </row>
    <row r="3" spans="1:3" x14ac:dyDescent="0.3">
      <c r="A3" s="1" t="s">
        <v>0</v>
      </c>
    </row>
    <row r="4" spans="1:3" x14ac:dyDescent="0.3">
      <c r="A4" s="1" t="s">
        <v>1</v>
      </c>
    </row>
    <row r="5" spans="1:3" x14ac:dyDescent="0.3">
      <c r="A5" s="1"/>
    </row>
    <row r="6" spans="1:3" x14ac:dyDescent="0.3">
      <c r="B6" s="2" t="s">
        <v>2</v>
      </c>
    </row>
    <row r="7" spans="1:3" x14ac:dyDescent="0.3">
      <c r="A7" s="3" t="s">
        <v>3</v>
      </c>
      <c r="B7" s="4">
        <v>180000</v>
      </c>
    </row>
    <row r="8" spans="1:3" ht="15" thickBot="1" x14ac:dyDescent="0.35">
      <c r="A8" s="3" t="s">
        <v>4</v>
      </c>
      <c r="B8" s="5">
        <v>120000</v>
      </c>
    </row>
    <row r="9" spans="1:3" x14ac:dyDescent="0.3">
      <c r="A9" s="3" t="s">
        <v>5</v>
      </c>
      <c r="B9" s="4">
        <v>60000</v>
      </c>
    </row>
    <row r="10" spans="1:3" ht="15" thickBot="1" x14ac:dyDescent="0.35">
      <c r="A10" s="3" t="s">
        <v>6</v>
      </c>
      <c r="B10" s="5">
        <v>29000</v>
      </c>
    </row>
    <row r="11" spans="1:3" ht="15" thickBot="1" x14ac:dyDescent="0.35">
      <c r="A11" s="3" t="s">
        <v>7</v>
      </c>
      <c r="B11" s="6">
        <v>31000</v>
      </c>
    </row>
    <row r="12" spans="1:3" ht="15" thickTop="1" x14ac:dyDescent="0.3">
      <c r="A12" s="1"/>
    </row>
    <row r="13" spans="1:3" ht="27.6" x14ac:dyDescent="0.3">
      <c r="A13" s="16" t="s">
        <v>9</v>
      </c>
      <c r="B13" s="9">
        <v>0.9</v>
      </c>
    </row>
    <row r="14" spans="1:3" ht="41.4" x14ac:dyDescent="0.3">
      <c r="A14" s="16" t="s">
        <v>10</v>
      </c>
      <c r="B14" s="4">
        <v>122000</v>
      </c>
      <c r="C14" s="9">
        <v>0.75</v>
      </c>
    </row>
    <row r="17" spans="1:3" x14ac:dyDescent="0.3">
      <c r="A17" s="1" t="s">
        <v>11</v>
      </c>
    </row>
    <row r="18" spans="1:3" x14ac:dyDescent="0.3">
      <c r="A18" s="3"/>
    </row>
    <row r="19" spans="1:3" x14ac:dyDescent="0.3">
      <c r="B19" s="10" t="s">
        <v>2</v>
      </c>
      <c r="C19" s="10" t="s">
        <v>2</v>
      </c>
    </row>
    <row r="20" spans="1:3" x14ac:dyDescent="0.3">
      <c r="A20" s="11" t="s">
        <v>12</v>
      </c>
      <c r="C20" s="12">
        <v>80000</v>
      </c>
    </row>
    <row r="21" spans="1:3" x14ac:dyDescent="0.3">
      <c r="A21" s="13" t="s">
        <v>13</v>
      </c>
    </row>
    <row r="22" spans="1:3" x14ac:dyDescent="0.3">
      <c r="A22" s="11" t="s">
        <v>14</v>
      </c>
      <c r="B22" s="12">
        <v>12000</v>
      </c>
    </row>
    <row r="23" spans="1:3" x14ac:dyDescent="0.3">
      <c r="A23" s="11" t="s">
        <v>15</v>
      </c>
      <c r="B23" s="12">
        <v>6000</v>
      </c>
    </row>
    <row r="24" spans="1:3" ht="15" thickBot="1" x14ac:dyDescent="0.35">
      <c r="A24" s="11" t="s">
        <v>16</v>
      </c>
      <c r="B24" s="14">
        <v>75000</v>
      </c>
    </row>
    <row r="25" spans="1:3" x14ac:dyDescent="0.3">
      <c r="B25" s="12">
        <v>93000</v>
      </c>
    </row>
    <row r="26" spans="1:3" x14ac:dyDescent="0.3">
      <c r="A26" s="11" t="s">
        <v>17</v>
      </c>
    </row>
    <row r="27" spans="1:3" ht="15" thickBot="1" x14ac:dyDescent="0.35">
      <c r="A27" s="11" t="s">
        <v>18</v>
      </c>
      <c r="B27" s="14">
        <v>14000</v>
      </c>
      <c r="C27" s="12">
        <v>79000</v>
      </c>
    </row>
    <row r="28" spans="1:3" ht="15" thickBot="1" x14ac:dyDescent="0.35">
      <c r="C28" s="15">
        <v>159000</v>
      </c>
    </row>
    <row r="29" spans="1:3" ht="15" thickTop="1" x14ac:dyDescent="0.3">
      <c r="A29" s="13" t="s">
        <v>19</v>
      </c>
    </row>
    <row r="30" spans="1:3" x14ac:dyDescent="0.3">
      <c r="A30" s="11" t="s">
        <v>20</v>
      </c>
      <c r="C30" s="12">
        <v>138000</v>
      </c>
    </row>
    <row r="31" spans="1:3" ht="15" thickBot="1" x14ac:dyDescent="0.35">
      <c r="A31" s="11" t="s">
        <v>21</v>
      </c>
      <c r="C31" s="14">
        <v>31000</v>
      </c>
    </row>
    <row r="32" spans="1:3" x14ac:dyDescent="0.3">
      <c r="C32" s="12">
        <v>169000</v>
      </c>
    </row>
    <row r="33" spans="1:3" ht="15" thickBot="1" x14ac:dyDescent="0.35">
      <c r="A33" s="11" t="s">
        <v>22</v>
      </c>
      <c r="C33" s="12">
        <v>10000</v>
      </c>
    </row>
    <row r="34" spans="1:3" ht="15" thickBot="1" x14ac:dyDescent="0.35">
      <c r="C34" s="15">
        <v>159000</v>
      </c>
    </row>
    <row r="35" spans="1:3" ht="15" thickTop="1" x14ac:dyDescent="0.3"/>
    <row r="36" spans="1:3" ht="27.6" x14ac:dyDescent="0.3">
      <c r="A36" s="16" t="s">
        <v>23</v>
      </c>
      <c r="B36" s="12">
        <v>2000</v>
      </c>
    </row>
    <row r="37" spans="1:3" ht="27.6" x14ac:dyDescent="0.3">
      <c r="A37" s="16" t="s">
        <v>24</v>
      </c>
      <c r="B37" s="12">
        <v>8000</v>
      </c>
    </row>
    <row r="38" spans="1:3" ht="27.6" x14ac:dyDescent="0.3">
      <c r="A38" s="16" t="s">
        <v>25</v>
      </c>
      <c r="B38" s="12">
        <v>4000</v>
      </c>
    </row>
    <row r="41" spans="1:3" x14ac:dyDescent="0.3">
      <c r="A41" s="16" t="s">
        <v>32</v>
      </c>
      <c r="B41" s="16" t="s">
        <v>26</v>
      </c>
    </row>
    <row r="42" spans="1:3" x14ac:dyDescent="0.3">
      <c r="A42" s="16" t="s">
        <v>33</v>
      </c>
      <c r="B42" s="16" t="s">
        <v>27</v>
      </c>
    </row>
    <row r="43" spans="1:3" x14ac:dyDescent="0.3">
      <c r="A43" s="16" t="s">
        <v>34</v>
      </c>
      <c r="B43" s="16">
        <v>8</v>
      </c>
      <c r="C43" s="16" t="s">
        <v>42</v>
      </c>
    </row>
    <row r="44" spans="1:3" x14ac:dyDescent="0.3">
      <c r="A44" s="18" t="s">
        <v>35</v>
      </c>
      <c r="B44" s="16" t="s">
        <v>28</v>
      </c>
    </row>
    <row r="45" spans="1:3" ht="28.5" customHeight="1" x14ac:dyDescent="0.3">
      <c r="A45" s="16" t="s">
        <v>36</v>
      </c>
      <c r="B45" s="16" t="s">
        <v>44</v>
      </c>
      <c r="C45" s="16" t="s">
        <v>43</v>
      </c>
    </row>
    <row r="46" spans="1:3" x14ac:dyDescent="0.3">
      <c r="A46" s="16" t="s">
        <v>37</v>
      </c>
      <c r="B46" s="16" t="s">
        <v>45</v>
      </c>
      <c r="C46" s="16" t="s">
        <v>43</v>
      </c>
    </row>
    <row r="47" spans="1:3" x14ac:dyDescent="0.3">
      <c r="A47" s="16" t="s">
        <v>38</v>
      </c>
      <c r="B47" s="16" t="s">
        <v>29</v>
      </c>
    </row>
    <row r="48" spans="1:3" x14ac:dyDescent="0.3">
      <c r="A48" s="16" t="s">
        <v>39</v>
      </c>
      <c r="B48" s="16" t="s">
        <v>30</v>
      </c>
    </row>
    <row r="49" spans="1:3" ht="15" customHeight="1" x14ac:dyDescent="0.3">
      <c r="A49" s="16" t="s">
        <v>40</v>
      </c>
      <c r="B49" s="17">
        <v>8.4027777777777771E-2</v>
      </c>
    </row>
    <row r="50" spans="1:3" x14ac:dyDescent="0.3">
      <c r="A50" s="16" t="s">
        <v>41</v>
      </c>
      <c r="B50" s="16" t="s">
        <v>31</v>
      </c>
    </row>
    <row r="51" spans="1:3" x14ac:dyDescent="0.3">
      <c r="A51" s="16"/>
      <c r="B51" s="28"/>
      <c r="C51" s="28"/>
    </row>
  </sheetData>
  <mergeCells count="1">
    <mergeCell ref="B51:C5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5A72F-1401-49D1-9564-F9D566981AD8}">
  <dimension ref="A1:E42"/>
  <sheetViews>
    <sheetView tabSelected="1" workbookViewId="0">
      <selection activeCell="K30" sqref="K30"/>
    </sheetView>
  </sheetViews>
  <sheetFormatPr defaultColWidth="9.21875" defaultRowHeight="13.8" x14ac:dyDescent="0.25"/>
  <cols>
    <col min="1" max="1" width="33.88671875" style="7" bestFit="1" customWidth="1"/>
    <col min="2" max="2" width="10.44140625" style="7" customWidth="1"/>
    <col min="3" max="3" width="11.21875" style="7" customWidth="1"/>
    <col min="4" max="4" width="9.5546875" style="7" bestFit="1" customWidth="1"/>
    <col min="5" max="16384" width="9.21875" style="7"/>
  </cols>
  <sheetData>
    <row r="1" spans="1:5" x14ac:dyDescent="0.25">
      <c r="A1" s="8" t="str">
        <f>Question!A1</f>
        <v>Noreen</v>
      </c>
    </row>
    <row r="3" spans="1:5" x14ac:dyDescent="0.25">
      <c r="A3" s="3" t="s">
        <v>46</v>
      </c>
      <c r="B3" s="19">
        <f>Question!B9</f>
        <v>60000</v>
      </c>
      <c r="C3" s="3" t="s">
        <v>47</v>
      </c>
      <c r="D3" s="30">
        <v>100</v>
      </c>
      <c r="E3" s="31">
        <f>B3/B4</f>
        <v>0.33333333333333331</v>
      </c>
    </row>
    <row r="4" spans="1:5" ht="14.4" x14ac:dyDescent="0.3">
      <c r="A4"/>
      <c r="B4" s="20">
        <f>Question!B7</f>
        <v>180000</v>
      </c>
      <c r="C4"/>
      <c r="D4" s="30"/>
      <c r="E4" s="31"/>
    </row>
    <row r="5" spans="1:5" ht="14.4" x14ac:dyDescent="0.3">
      <c r="A5" s="21"/>
      <c r="B5"/>
      <c r="C5"/>
      <c r="D5"/>
    </row>
    <row r="6" spans="1:5" x14ac:dyDescent="0.25">
      <c r="A6" s="3" t="s">
        <v>48</v>
      </c>
      <c r="B6" s="19">
        <f>Question!B11</f>
        <v>31000</v>
      </c>
      <c r="C6" s="3" t="s">
        <v>47</v>
      </c>
      <c r="D6" s="30">
        <v>100</v>
      </c>
      <c r="E6" s="31">
        <f>B6/B7</f>
        <v>0.17222222222222222</v>
      </c>
    </row>
    <row r="7" spans="1:5" ht="14.4" x14ac:dyDescent="0.3">
      <c r="A7"/>
      <c r="B7" s="20">
        <f>Question!B7</f>
        <v>180000</v>
      </c>
      <c r="C7"/>
      <c r="D7" s="30"/>
      <c r="E7" s="31"/>
    </row>
    <row r="8" spans="1:5" ht="14.4" x14ac:dyDescent="0.3">
      <c r="A8" s="21"/>
      <c r="B8"/>
      <c r="C8"/>
      <c r="D8"/>
    </row>
    <row r="9" spans="1:5" x14ac:dyDescent="0.25">
      <c r="A9" s="32" t="s">
        <v>62</v>
      </c>
      <c r="B9" s="19">
        <f>Question!B8</f>
        <v>120000</v>
      </c>
      <c r="C9" s="3"/>
      <c r="D9" s="24">
        <f>B9/B10</f>
        <v>10.909090909090908</v>
      </c>
      <c r="E9" s="7" t="s">
        <v>42</v>
      </c>
    </row>
    <row r="10" spans="1:5" ht="14.4" x14ac:dyDescent="0.3">
      <c r="A10" s="32"/>
      <c r="B10" s="20">
        <f>D12</f>
        <v>11000</v>
      </c>
      <c r="C10"/>
      <c r="D10"/>
    </row>
    <row r="11" spans="1:5" ht="14.4" x14ac:dyDescent="0.3">
      <c r="A11" s="21"/>
      <c r="B11"/>
      <c r="C11"/>
      <c r="D11"/>
    </row>
    <row r="12" spans="1:5" x14ac:dyDescent="0.25">
      <c r="A12" s="30" t="s">
        <v>50</v>
      </c>
      <c r="B12" s="19">
        <f>Question!B22-Question!B36</f>
        <v>10000</v>
      </c>
      <c r="C12" s="19">
        <f>Question!B22</f>
        <v>12000</v>
      </c>
      <c r="D12" s="20">
        <f>(B12+C12)/2</f>
        <v>11000</v>
      </c>
    </row>
    <row r="13" spans="1:5" ht="14.4" x14ac:dyDescent="0.3">
      <c r="A13" s="30"/>
      <c r="B13"/>
      <c r="C13" s="3">
        <v>2</v>
      </c>
      <c r="D13"/>
    </row>
    <row r="14" spans="1:5" ht="14.4" x14ac:dyDescent="0.3">
      <c r="A14" s="21"/>
      <c r="B14"/>
      <c r="C14"/>
      <c r="D14"/>
    </row>
    <row r="15" spans="1:5" x14ac:dyDescent="0.25">
      <c r="A15" s="32" t="s">
        <v>63</v>
      </c>
      <c r="B15" s="19">
        <f>Question!C31</f>
        <v>31000</v>
      </c>
      <c r="C15" s="30" t="s">
        <v>57</v>
      </c>
      <c r="D15" s="31">
        <f>B15/B16</f>
        <v>0.22463768115942029</v>
      </c>
    </row>
    <row r="16" spans="1:5" ht="14.55" customHeight="1" x14ac:dyDescent="0.25">
      <c r="A16" s="32"/>
      <c r="B16" s="20">
        <f>Question!C30</f>
        <v>138000</v>
      </c>
      <c r="C16" s="30"/>
      <c r="D16" s="31"/>
    </row>
    <row r="17" spans="1:5" ht="14.4" x14ac:dyDescent="0.3">
      <c r="A17" s="21"/>
      <c r="B17"/>
      <c r="C17"/>
      <c r="D17"/>
    </row>
    <row r="18" spans="1:5" x14ac:dyDescent="0.25">
      <c r="A18" s="32" t="s">
        <v>64</v>
      </c>
      <c r="B18" s="19">
        <f>(B21+C21)/C22</f>
        <v>10000</v>
      </c>
      <c r="C18" s="30" t="s">
        <v>58</v>
      </c>
      <c r="D18" s="29">
        <f>(B18/B19)*365</f>
        <v>22.530864197530864</v>
      </c>
      <c r="E18" s="30" t="s">
        <v>43</v>
      </c>
    </row>
    <row r="19" spans="1:5" ht="14.55" customHeight="1" x14ac:dyDescent="0.25">
      <c r="A19" s="32"/>
      <c r="B19" s="20">
        <f>Question!B13*Question!B7</f>
        <v>162000</v>
      </c>
      <c r="C19" s="30"/>
      <c r="D19" s="29"/>
      <c r="E19" s="30"/>
    </row>
    <row r="20" spans="1:5" ht="14.4" x14ac:dyDescent="0.3">
      <c r="A20" s="21"/>
      <c r="B20"/>
      <c r="C20"/>
      <c r="D20"/>
    </row>
    <row r="21" spans="1:5" ht="14.4" x14ac:dyDescent="0.3">
      <c r="A21" s="30" t="s">
        <v>51</v>
      </c>
      <c r="B21" s="19">
        <f>Question!B27</f>
        <v>14000</v>
      </c>
      <c r="C21" s="19">
        <f>Question!B23</f>
        <v>6000</v>
      </c>
      <c r="D21"/>
    </row>
    <row r="22" spans="1:5" ht="14.4" x14ac:dyDescent="0.3">
      <c r="A22" s="30"/>
      <c r="B22"/>
      <c r="C22" s="3">
        <v>2</v>
      </c>
      <c r="D22"/>
    </row>
    <row r="23" spans="1:5" ht="14.4" x14ac:dyDescent="0.3">
      <c r="A23" s="21"/>
      <c r="B23"/>
      <c r="C23"/>
      <c r="D23"/>
    </row>
    <row r="24" spans="1:5" ht="14.4" x14ac:dyDescent="0.3">
      <c r="A24" s="3" t="s">
        <v>52</v>
      </c>
      <c r="B24" s="20">
        <f>Question!B7</f>
        <v>180000</v>
      </c>
      <c r="C24" s="3" t="s">
        <v>49</v>
      </c>
      <c r="D24"/>
    </row>
    <row r="25" spans="1:5" ht="14.4" x14ac:dyDescent="0.3">
      <c r="A25" s="21"/>
      <c r="B25"/>
      <c r="C25"/>
      <c r="D25"/>
    </row>
    <row r="26" spans="1:5" x14ac:dyDescent="0.25">
      <c r="A26" s="32" t="s">
        <v>65</v>
      </c>
      <c r="B26" s="19">
        <f>(B29+C29)/2</f>
        <v>12000</v>
      </c>
      <c r="C26" s="30" t="s">
        <v>58</v>
      </c>
      <c r="D26" s="29">
        <f>(B26/B27)*365</f>
        <v>47.868852459016395</v>
      </c>
      <c r="E26" s="30" t="s">
        <v>43</v>
      </c>
    </row>
    <row r="27" spans="1:5" x14ac:dyDescent="0.25">
      <c r="A27" s="32"/>
      <c r="B27" s="20">
        <f>Question!B14*Question!C14</f>
        <v>91500</v>
      </c>
      <c r="C27" s="30"/>
      <c r="D27" s="29"/>
      <c r="E27" s="30"/>
    </row>
    <row r="28" spans="1:5" ht="14.4" x14ac:dyDescent="0.3">
      <c r="A28" s="21"/>
      <c r="B28"/>
    </row>
    <row r="29" spans="1:5" x14ac:dyDescent="0.25">
      <c r="A29" s="30" t="s">
        <v>53</v>
      </c>
      <c r="B29" s="19">
        <f>Question!B27-Question!B38</f>
        <v>10000</v>
      </c>
      <c r="C29" s="19">
        <f>Question!B27</f>
        <v>14000</v>
      </c>
    </row>
    <row r="30" spans="1:5" ht="14.4" x14ac:dyDescent="0.3">
      <c r="A30" s="30"/>
      <c r="B30"/>
      <c r="C30" s="3">
        <v>2</v>
      </c>
    </row>
    <row r="31" spans="1:5" ht="14.4" x14ac:dyDescent="0.3">
      <c r="A31" s="3"/>
      <c r="B31"/>
      <c r="C31" s="20"/>
    </row>
    <row r="32" spans="1:5" x14ac:dyDescent="0.25">
      <c r="A32" s="3" t="s">
        <v>54</v>
      </c>
      <c r="B32" s="20">
        <f>Question!B14</f>
        <v>122000</v>
      </c>
      <c r="C32" s="7" t="s">
        <v>56</v>
      </c>
    </row>
    <row r="33" spans="1:5" ht="14.4" x14ac:dyDescent="0.3">
      <c r="A33" s="21"/>
      <c r="B33"/>
    </row>
    <row r="34" spans="1:5" x14ac:dyDescent="0.25">
      <c r="A34" s="23" t="s">
        <v>60</v>
      </c>
      <c r="B34" s="20">
        <f>Question!B25</f>
        <v>93000</v>
      </c>
      <c r="C34" s="20">
        <f>Question!B27</f>
        <v>14000</v>
      </c>
      <c r="D34" s="27">
        <f>B34/C34</f>
        <v>6.6428571428571432</v>
      </c>
      <c r="E34" s="7" t="s">
        <v>59</v>
      </c>
    </row>
    <row r="35" spans="1:5" ht="14.4" x14ac:dyDescent="0.3">
      <c r="A35" s="22"/>
      <c r="B35"/>
      <c r="C35" s="20"/>
    </row>
    <row r="36" spans="1:5" x14ac:dyDescent="0.25">
      <c r="A36" s="3" t="s">
        <v>55</v>
      </c>
      <c r="B36" s="20">
        <f>Question!B25-Question!B22</f>
        <v>81000</v>
      </c>
      <c r="C36" s="20">
        <f>Question!B27</f>
        <v>14000</v>
      </c>
      <c r="D36" s="27">
        <f>B36/C36</f>
        <v>5.7857142857142856</v>
      </c>
      <c r="E36" s="7" t="s">
        <v>59</v>
      </c>
    </row>
    <row r="37" spans="1:5" ht="14.4" x14ac:dyDescent="0.3">
      <c r="A37" s="21"/>
      <c r="B37"/>
    </row>
    <row r="38" spans="1:5" ht="14.55" customHeight="1" x14ac:dyDescent="0.25">
      <c r="A38" s="32" t="s">
        <v>66</v>
      </c>
      <c r="B38" s="26">
        <f>Question!B7</f>
        <v>180000</v>
      </c>
      <c r="C38" s="20">
        <f>Question!C20</f>
        <v>80000</v>
      </c>
      <c r="D38" s="27">
        <f>B38/C38</f>
        <v>2.25</v>
      </c>
      <c r="E38" s="7" t="s">
        <v>59</v>
      </c>
    </row>
    <row r="39" spans="1:5" ht="16.05" customHeight="1" x14ac:dyDescent="0.25">
      <c r="A39" s="32"/>
    </row>
    <row r="40" spans="1:5" ht="14.4" x14ac:dyDescent="0.3">
      <c r="A40" s="3"/>
      <c r="B40"/>
      <c r="C40"/>
      <c r="D40"/>
    </row>
    <row r="41" spans="1:5" x14ac:dyDescent="0.25">
      <c r="A41" s="30" t="s">
        <v>61</v>
      </c>
      <c r="B41" s="19">
        <f>Question!B10</f>
        <v>29000</v>
      </c>
      <c r="C41" s="30" t="s">
        <v>57</v>
      </c>
      <c r="D41" s="25">
        <f>B41/B42</f>
        <v>0.16111111111111112</v>
      </c>
    </row>
    <row r="42" spans="1:5" ht="14.4" x14ac:dyDescent="0.3">
      <c r="A42" s="30"/>
      <c r="B42" s="20">
        <f>Question!B7</f>
        <v>180000</v>
      </c>
      <c r="C42" s="30"/>
      <c r="D42"/>
    </row>
  </sheetData>
  <mergeCells count="22">
    <mergeCell ref="A9:A10"/>
    <mergeCell ref="A12:A13"/>
    <mergeCell ref="A15:A16"/>
    <mergeCell ref="A18:A19"/>
    <mergeCell ref="A26:A27"/>
    <mergeCell ref="A21:A22"/>
    <mergeCell ref="A29:A30"/>
    <mergeCell ref="A38:A39"/>
    <mergeCell ref="A41:A42"/>
    <mergeCell ref="C26:C27"/>
    <mergeCell ref="C41:C42"/>
    <mergeCell ref="D3:D4"/>
    <mergeCell ref="D6:D7"/>
    <mergeCell ref="E3:E4"/>
    <mergeCell ref="E6:E7"/>
    <mergeCell ref="D15:D16"/>
    <mergeCell ref="D18:D19"/>
    <mergeCell ref="E18:E19"/>
    <mergeCell ref="D26:D27"/>
    <mergeCell ref="E26:E27"/>
    <mergeCell ref="C15:C16"/>
    <mergeCell ref="C18:C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Scott Shennan</cp:lastModifiedBy>
  <dcterms:created xsi:type="dcterms:W3CDTF">2022-08-04T18:39:25Z</dcterms:created>
  <dcterms:modified xsi:type="dcterms:W3CDTF">2022-12-09T13:46:49Z</dcterms:modified>
</cp:coreProperties>
</file>