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sqanow-my.sharepoint.com/personal/diane_santana_sqa_org_uk/Documents/Documents/Accounts/N5 Resource pack in Excel/"/>
    </mc:Choice>
  </mc:AlternateContent>
  <xr:revisionPtr revIDLastSave="121" documentId="8_{A80F04D5-976F-45B9-8F38-9A254788BA8D}" xr6:coauthVersionLast="47" xr6:coauthVersionMax="47" xr10:uidLastSave="{8F63641A-5B08-4DCA-9BBB-64FD37614BA6}"/>
  <bookViews>
    <workbookView xWindow="-120" yWindow="-120" windowWidth="24240" windowHeight="13140" activeTab="1" xr2:uid="{7CC2A0E3-6781-48DD-BC4B-E86BBF26D149}"/>
  </bookViews>
  <sheets>
    <sheet name="Question" sheetId="1" r:id="rId1"/>
    <sheet name="Answer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9" i="2" l="1"/>
  <c r="D5" i="2" s="1"/>
  <c r="D19" i="2" s="1"/>
  <c r="C5" i="2"/>
  <c r="B19" i="2"/>
  <c r="B10" i="2"/>
  <c r="D16" i="2"/>
  <c r="C16" i="2"/>
  <c r="B16" i="2"/>
  <c r="C15" i="2"/>
  <c r="C17" i="2" s="1"/>
  <c r="D15" i="2"/>
  <c r="D17" i="2" s="1"/>
  <c r="B15" i="2"/>
  <c r="B14" i="2"/>
  <c r="B13" i="2"/>
  <c r="B17" i="2" s="1"/>
  <c r="C9" i="2"/>
  <c r="C8" i="2"/>
  <c r="D8" i="2"/>
  <c r="B8" i="2"/>
  <c r="C7" i="2"/>
  <c r="C10" i="2" s="1"/>
  <c r="D7" i="2"/>
  <c r="D10" i="2" s="1"/>
  <c r="B7" i="2"/>
  <c r="B5" i="2"/>
  <c r="A1" i="2"/>
</calcChain>
</file>

<file path=xl/sharedStrings.xml><?xml version="1.0" encoding="utf-8"?>
<sst xmlns="http://schemas.openxmlformats.org/spreadsheetml/2006/main" count="31" uniqueCount="28">
  <si>
    <t>Andy Bishop</t>
  </si>
  <si>
    <t>Sales in units are expected to be as follows:</t>
  </si>
  <si>
    <t>Dec</t>
  </si>
  <si>
    <t>Jan</t>
  </si>
  <si>
    <t>Feb</t>
  </si>
  <si>
    <t>Mar</t>
  </si>
  <si>
    <t>Apr</t>
  </si>
  <si>
    <t>May</t>
  </si>
  <si>
    <t>Sales are on a 20% cash basis and 80% on one month’s credit.</t>
  </si>
  <si>
    <t>The standard selling price of the unit is £40 but cash sales are at a discount of 5%.</t>
  </si>
  <si>
    <t>Raw material costs are £15 per unit and are paid for one month before sale.</t>
  </si>
  <si>
    <t>Direct wage costs are £12 per unit and are paid in the same month as sales.</t>
  </si>
  <si>
    <t>A commission of £2·00 per unit on all sales over 1,000 units in any month, will be paid to sales staff in the month following the sales.</t>
  </si>
  <si>
    <t>Fixed costs are expected to be £10,000 in January and February, but then rise by £2,000 in March.</t>
  </si>
  <si>
    <t>In February, Andy plans to invest another £20,000 of his own money into the firm.</t>
  </si>
  <si>
    <t>The bank balance is £5,000 overdrawn at the end of Year 4.</t>
  </si>
  <si>
    <t>Receipts</t>
  </si>
  <si>
    <t>Cash Sales</t>
  </si>
  <si>
    <t>Credit Sales</t>
  </si>
  <si>
    <t>Equity</t>
  </si>
  <si>
    <t>Payments</t>
  </si>
  <si>
    <t>Raw Materials</t>
  </si>
  <si>
    <t>Wages</t>
  </si>
  <si>
    <t>Commission</t>
  </si>
  <si>
    <t>Fixed Costs</t>
  </si>
  <si>
    <t>Cash Budget of Andy Bishop for 3 months Jan - Mar Year 5</t>
  </si>
  <si>
    <t>Opening Balance</t>
  </si>
  <si>
    <t>Closing 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</si>
</sst>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left" vertical="center" indent="3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3" fontId="2" fillId="0" borderId="0" xfId="0" applyNumberFormat="1" applyFont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vertical="top" wrapText="1"/>
    </xf>
    <xf numFmtId="164" fontId="2" fillId="0" borderId="0" xfId="0" applyNumberFormat="1" applyFont="1" applyAlignment="1">
      <alignment vertical="center"/>
    </xf>
    <xf numFmtId="9" fontId="2" fillId="0" borderId="0" xfId="1" applyFont="1" applyAlignment="1">
      <alignment vertical="center"/>
    </xf>
    <xf numFmtId="0" fontId="2" fillId="0" borderId="5" xfId="0" applyFont="1" applyBorder="1" applyAlignment="1">
      <alignment horizontal="right" vertical="center" wrapText="1"/>
    </xf>
    <xf numFmtId="3" fontId="2" fillId="0" borderId="5" xfId="0" applyNumberFormat="1" applyFont="1" applyBorder="1" applyAlignment="1">
      <alignment horizontal="right" vertical="center" wrapText="1"/>
    </xf>
    <xf numFmtId="3" fontId="2" fillId="0" borderId="6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9B98F2-4309-4A7B-83EA-F9E04493BDEA}">
  <sheetPr codeName="Sheet1"/>
  <dimension ref="A1:G30"/>
  <sheetViews>
    <sheetView topLeftCell="A3" workbookViewId="0">
      <selection activeCell="G17" sqref="G17"/>
    </sheetView>
  </sheetViews>
  <sheetFormatPr defaultRowHeight="14.25" x14ac:dyDescent="0.2"/>
  <cols>
    <col min="1" max="5" width="9.140625" style="1"/>
    <col min="6" max="6" width="11.28515625" style="1" bestFit="1" customWidth="1"/>
    <col min="7" max="16384" width="9.140625" style="1"/>
  </cols>
  <sheetData>
    <row r="1" spans="1:7" ht="15" x14ac:dyDescent="0.25">
      <c r="A1" s="2" t="s">
        <v>0</v>
      </c>
    </row>
    <row r="3" spans="1:7" ht="15.75" thickBot="1" x14ac:dyDescent="0.3">
      <c r="A3" s="3" t="s">
        <v>1</v>
      </c>
      <c r="B3"/>
      <c r="C3"/>
      <c r="D3"/>
      <c r="E3"/>
      <c r="F3"/>
    </row>
    <row r="4" spans="1:7" ht="15" thickBot="1" x14ac:dyDescent="0.25">
      <c r="A4" s="4" t="s">
        <v>2</v>
      </c>
      <c r="B4" s="5" t="s">
        <v>3</v>
      </c>
      <c r="C4" s="5" t="s">
        <v>4</v>
      </c>
      <c r="D4" s="5" t="s">
        <v>5</v>
      </c>
      <c r="E4" s="5" t="s">
        <v>6</v>
      </c>
      <c r="F4" s="5" t="s">
        <v>7</v>
      </c>
    </row>
    <row r="5" spans="1:7" ht="15" thickBot="1" x14ac:dyDescent="0.25">
      <c r="A5" s="6">
        <v>1500</v>
      </c>
      <c r="B5" s="7">
        <v>1400</v>
      </c>
      <c r="C5" s="7">
        <v>1200</v>
      </c>
      <c r="D5" s="7">
        <v>1300</v>
      </c>
      <c r="E5" s="7">
        <v>1200</v>
      </c>
      <c r="F5" s="7">
        <v>1500</v>
      </c>
    </row>
    <row r="6" spans="1:7" ht="15" x14ac:dyDescent="0.25">
      <c r="A6" s="3"/>
      <c r="B6"/>
      <c r="C6"/>
      <c r="D6"/>
      <c r="E6"/>
      <c r="F6"/>
    </row>
    <row r="7" spans="1:7" ht="27" customHeight="1" x14ac:dyDescent="0.2">
      <c r="A7" s="22" t="s">
        <v>8</v>
      </c>
      <c r="B7" s="22"/>
      <c r="C7" s="22"/>
      <c r="D7" s="22"/>
      <c r="E7" s="22"/>
      <c r="F7" s="18">
        <v>0.2</v>
      </c>
      <c r="G7" s="18">
        <v>0.8</v>
      </c>
    </row>
    <row r="8" spans="1:7" ht="15" x14ac:dyDescent="0.25">
      <c r="A8" s="9"/>
      <c r="B8"/>
      <c r="C8"/>
      <c r="D8"/>
      <c r="E8"/>
      <c r="F8" s="8"/>
      <c r="G8" s="8"/>
    </row>
    <row r="9" spans="1:7" ht="36" customHeight="1" x14ac:dyDescent="0.2">
      <c r="A9" s="22" t="s">
        <v>9</v>
      </c>
      <c r="B9" s="22"/>
      <c r="C9" s="22"/>
      <c r="D9" s="22"/>
      <c r="E9" s="22"/>
      <c r="F9" s="17">
        <v>40</v>
      </c>
      <c r="G9" s="18">
        <v>0.05</v>
      </c>
    </row>
    <row r="10" spans="1:7" ht="15" x14ac:dyDescent="0.25">
      <c r="A10" s="9"/>
      <c r="B10"/>
      <c r="C10"/>
      <c r="D10"/>
      <c r="E10"/>
      <c r="F10" s="8"/>
      <c r="G10" s="8"/>
    </row>
    <row r="11" spans="1:7" ht="30" customHeight="1" x14ac:dyDescent="0.2">
      <c r="A11" s="22" t="s">
        <v>10</v>
      </c>
      <c r="B11" s="22"/>
      <c r="C11" s="22"/>
      <c r="D11" s="22"/>
      <c r="E11" s="22"/>
      <c r="F11" s="17">
        <v>15</v>
      </c>
      <c r="G11" s="8"/>
    </row>
    <row r="12" spans="1:7" ht="15" x14ac:dyDescent="0.25">
      <c r="A12" s="9"/>
      <c r="B12"/>
      <c r="C12"/>
      <c r="D12"/>
      <c r="E12"/>
      <c r="F12" s="17"/>
      <c r="G12" s="8"/>
    </row>
    <row r="13" spans="1:7" ht="31.5" customHeight="1" x14ac:dyDescent="0.2">
      <c r="A13" s="22" t="s">
        <v>11</v>
      </c>
      <c r="B13" s="22"/>
      <c r="C13" s="22"/>
      <c r="D13" s="22"/>
      <c r="E13" s="22"/>
      <c r="F13" s="17">
        <v>12</v>
      </c>
      <c r="G13" s="8"/>
    </row>
    <row r="14" spans="1:7" ht="15" x14ac:dyDescent="0.25">
      <c r="A14" s="9"/>
      <c r="B14"/>
      <c r="C14"/>
      <c r="D14"/>
      <c r="E14"/>
      <c r="F14" s="17"/>
      <c r="G14" s="8"/>
    </row>
    <row r="15" spans="1:7" ht="44.25" customHeight="1" x14ac:dyDescent="0.2">
      <c r="A15" s="22" t="s">
        <v>12</v>
      </c>
      <c r="B15" s="22"/>
      <c r="C15" s="22"/>
      <c r="D15" s="22"/>
      <c r="E15" s="22"/>
      <c r="F15" s="17">
        <v>2</v>
      </c>
      <c r="G15" s="14">
        <v>1000</v>
      </c>
    </row>
    <row r="16" spans="1:7" ht="15" x14ac:dyDescent="0.25">
      <c r="A16" s="9"/>
      <c r="B16"/>
      <c r="C16"/>
      <c r="D16"/>
      <c r="E16"/>
      <c r="F16" s="17"/>
      <c r="G16" s="14"/>
    </row>
    <row r="17" spans="1:7" ht="39.75" customHeight="1" x14ac:dyDescent="0.2">
      <c r="A17" s="22" t="s">
        <v>13</v>
      </c>
      <c r="B17" s="22"/>
      <c r="C17" s="22"/>
      <c r="D17" s="22"/>
      <c r="E17" s="22"/>
      <c r="F17" s="17">
        <v>10000</v>
      </c>
      <c r="G17" s="17">
        <v>2000</v>
      </c>
    </row>
    <row r="18" spans="1:7" ht="15" x14ac:dyDescent="0.25">
      <c r="A18" s="9"/>
      <c r="B18"/>
      <c r="C18"/>
      <c r="D18"/>
      <c r="E18"/>
      <c r="F18" s="17"/>
      <c r="G18" s="8"/>
    </row>
    <row r="19" spans="1:7" ht="36" customHeight="1" x14ac:dyDescent="0.2">
      <c r="A19" s="22" t="s">
        <v>14</v>
      </c>
      <c r="B19" s="22"/>
      <c r="C19" s="22"/>
      <c r="D19" s="22"/>
      <c r="E19" s="22"/>
      <c r="F19" s="17">
        <v>20000</v>
      </c>
      <c r="G19" s="8"/>
    </row>
    <row r="20" spans="1:7" ht="15" x14ac:dyDescent="0.25">
      <c r="A20" s="9"/>
      <c r="B20"/>
      <c r="C20"/>
      <c r="D20"/>
      <c r="E20"/>
      <c r="F20" s="17"/>
      <c r="G20" s="8"/>
    </row>
    <row r="21" spans="1:7" x14ac:dyDescent="0.2">
      <c r="A21" s="22" t="s">
        <v>15</v>
      </c>
      <c r="B21" s="22"/>
      <c r="C21" s="22"/>
      <c r="D21" s="22"/>
      <c r="E21" s="22"/>
      <c r="F21" s="17">
        <v>-5000</v>
      </c>
      <c r="G21" s="8"/>
    </row>
    <row r="22" spans="1:7" ht="15" x14ac:dyDescent="0.25">
      <c r="A22" s="9"/>
      <c r="B22"/>
      <c r="C22"/>
      <c r="D22"/>
      <c r="E22"/>
      <c r="F22" s="8"/>
      <c r="G22" s="8"/>
    </row>
    <row r="23" spans="1:7" x14ac:dyDescent="0.2">
      <c r="A23" s="10"/>
      <c r="F23" s="8"/>
      <c r="G23" s="8"/>
    </row>
    <row r="24" spans="1:7" x14ac:dyDescent="0.2">
      <c r="F24" s="8"/>
      <c r="G24" s="8"/>
    </row>
    <row r="25" spans="1:7" x14ac:dyDescent="0.2">
      <c r="F25" s="8"/>
      <c r="G25" s="8"/>
    </row>
    <row r="26" spans="1:7" x14ac:dyDescent="0.2">
      <c r="F26" s="8"/>
      <c r="G26" s="8"/>
    </row>
    <row r="27" spans="1:7" x14ac:dyDescent="0.2">
      <c r="F27" s="8"/>
      <c r="G27" s="8"/>
    </row>
    <row r="28" spans="1:7" x14ac:dyDescent="0.2">
      <c r="F28" s="8"/>
      <c r="G28" s="8"/>
    </row>
    <row r="29" spans="1:7" x14ac:dyDescent="0.2">
      <c r="F29" s="8"/>
      <c r="G29" s="8"/>
    </row>
    <row r="30" spans="1:7" x14ac:dyDescent="0.2">
      <c r="F30" s="8"/>
      <c r="G30" s="8"/>
    </row>
  </sheetData>
  <mergeCells count="8">
    <mergeCell ref="A7:E7"/>
    <mergeCell ref="A9:E9"/>
    <mergeCell ref="A21:E21"/>
    <mergeCell ref="A19:E19"/>
    <mergeCell ref="A17:E17"/>
    <mergeCell ref="A15:E15"/>
    <mergeCell ref="A13:E13"/>
    <mergeCell ref="A11:E1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B12C33-F1E7-434B-8409-1DA0654E0187}">
  <sheetPr codeName="Sheet2"/>
  <dimension ref="A1:D20"/>
  <sheetViews>
    <sheetView tabSelected="1" workbookViewId="0">
      <selection activeCell="B25" sqref="B25"/>
    </sheetView>
  </sheetViews>
  <sheetFormatPr defaultRowHeight="14.25" x14ac:dyDescent="0.2"/>
  <cols>
    <col min="1" max="1" width="20.5703125" style="1" customWidth="1"/>
    <col min="2" max="2" width="14.28515625" style="1" customWidth="1"/>
    <col min="3" max="3" width="13.7109375" style="1" customWidth="1"/>
    <col min="4" max="4" width="14.42578125" style="1" customWidth="1"/>
    <col min="5" max="16384" width="9.140625" style="1"/>
  </cols>
  <sheetData>
    <row r="1" spans="1:4" ht="15" x14ac:dyDescent="0.25">
      <c r="A1" s="2" t="str">
        <f>Question!A1</f>
        <v>Andy Bishop</v>
      </c>
    </row>
    <row r="3" spans="1:4" ht="15" x14ac:dyDescent="0.2">
      <c r="A3" s="23" t="s">
        <v>25</v>
      </c>
      <c r="B3" s="23"/>
      <c r="C3" s="23"/>
      <c r="D3" s="23"/>
    </row>
    <row r="4" spans="1:4" ht="15" x14ac:dyDescent="0.2">
      <c r="A4" s="11"/>
      <c r="B4" s="12" t="s">
        <v>3</v>
      </c>
      <c r="C4" s="12" t="s">
        <v>4</v>
      </c>
      <c r="D4" s="12" t="s">
        <v>5</v>
      </c>
    </row>
    <row r="5" spans="1:4" x14ac:dyDescent="0.2">
      <c r="A5" s="13" t="s">
        <v>26</v>
      </c>
      <c r="B5" s="14">
        <f>Question!F21</f>
        <v>-5000</v>
      </c>
      <c r="C5" s="14">
        <f>B19</f>
        <v>7840</v>
      </c>
      <c r="D5" s="14">
        <f>C19</f>
        <v>37060</v>
      </c>
    </row>
    <row r="6" spans="1:4" ht="15" x14ac:dyDescent="0.2">
      <c r="A6" s="11" t="s">
        <v>16</v>
      </c>
      <c r="B6" s="15"/>
      <c r="C6" s="15"/>
      <c r="D6" s="16"/>
    </row>
    <row r="7" spans="1:4" x14ac:dyDescent="0.2">
      <c r="A7" s="13" t="s">
        <v>17</v>
      </c>
      <c r="B7" s="14">
        <f>(Question!B5*Question!$F$7)*(Question!$F$9-(Question!$F$9*Question!$G$9))</f>
        <v>10640</v>
      </c>
      <c r="C7" s="14">
        <f>(Question!C5*Question!$F$7)*(Question!$F$9-(Question!$F$9*Question!$G$9))</f>
        <v>9120</v>
      </c>
      <c r="D7" s="14">
        <f>(Question!D5*Question!$F$7)*(Question!$F$9-(Question!$F$9*Question!$G$9))</f>
        <v>9880</v>
      </c>
    </row>
    <row r="8" spans="1:4" x14ac:dyDescent="0.2">
      <c r="A8" s="13" t="s">
        <v>18</v>
      </c>
      <c r="B8" s="14">
        <f>(Question!$G$7*Question!A5)*Question!$F$9</f>
        <v>48000</v>
      </c>
      <c r="C8" s="14">
        <f>(Question!$G$7*Question!B5)*Question!$F$9</f>
        <v>44800</v>
      </c>
      <c r="D8" s="14">
        <f>(Question!$G$7*Question!C5)*Question!$F$9</f>
        <v>38400</v>
      </c>
    </row>
    <row r="9" spans="1:4" x14ac:dyDescent="0.2">
      <c r="A9" s="13" t="s">
        <v>19</v>
      </c>
      <c r="B9" s="19"/>
      <c r="C9" s="20">
        <f>Question!F19</f>
        <v>20000</v>
      </c>
      <c r="D9" s="19"/>
    </row>
    <row r="10" spans="1:4" x14ac:dyDescent="0.2">
      <c r="A10" s="13"/>
      <c r="B10" s="21">
        <f>SUM(B7:B9)</f>
        <v>58640</v>
      </c>
      <c r="C10" s="21">
        <f t="shared" ref="C10:D10" si="0">SUM(C7:C9)</f>
        <v>73920</v>
      </c>
      <c r="D10" s="21">
        <f t="shared" si="0"/>
        <v>48280</v>
      </c>
    </row>
    <row r="11" spans="1:4" x14ac:dyDescent="0.2">
      <c r="A11" s="13"/>
      <c r="B11" s="15"/>
      <c r="C11" s="15"/>
      <c r="D11" s="15"/>
    </row>
    <row r="12" spans="1:4" ht="15" x14ac:dyDescent="0.2">
      <c r="A12" s="11" t="s">
        <v>20</v>
      </c>
      <c r="B12" s="15"/>
      <c r="C12" s="15"/>
      <c r="D12" s="15"/>
    </row>
    <row r="13" spans="1:4" x14ac:dyDescent="0.2">
      <c r="A13" s="13" t="s">
        <v>21</v>
      </c>
      <c r="B13" s="14">
        <f>Question!F11*Question!$C$5</f>
        <v>18000</v>
      </c>
      <c r="C13" s="14">
        <v>19500</v>
      </c>
      <c r="D13" s="14">
        <v>18000</v>
      </c>
    </row>
    <row r="14" spans="1:4" x14ac:dyDescent="0.2">
      <c r="A14" s="13" t="s">
        <v>22</v>
      </c>
      <c r="B14" s="14">
        <f>Question!F13*Question!B5</f>
        <v>16800</v>
      </c>
      <c r="C14" s="14">
        <v>14400</v>
      </c>
      <c r="D14" s="14">
        <v>15600</v>
      </c>
    </row>
    <row r="15" spans="1:4" x14ac:dyDescent="0.2">
      <c r="A15" s="13" t="s">
        <v>23</v>
      </c>
      <c r="B15" s="14">
        <f>IF(Question!A5&gt;Question!$G$15,(Question!A5-Question!$G$15)*Question!$F$15,0)</f>
        <v>1000</v>
      </c>
      <c r="C15" s="14">
        <f>IF(Question!B5&gt;Question!$G$15,(Question!B5-Question!$G$15)*Question!$F$15,0)</f>
        <v>800</v>
      </c>
      <c r="D15" s="14">
        <f>IF(Question!C5&gt;Question!$G$15,(Question!C5-Question!$G$15)*Question!$F$15,0)</f>
        <v>400</v>
      </c>
    </row>
    <row r="16" spans="1:4" x14ac:dyDescent="0.2">
      <c r="A16" s="13" t="s">
        <v>24</v>
      </c>
      <c r="B16" s="20">
        <f>Question!F17</f>
        <v>10000</v>
      </c>
      <c r="C16" s="20">
        <f>Question!F17</f>
        <v>10000</v>
      </c>
      <c r="D16" s="20">
        <f>Question!F17+Question!G17</f>
        <v>12000</v>
      </c>
    </row>
    <row r="17" spans="1:4" x14ac:dyDescent="0.2">
      <c r="A17" s="13"/>
      <c r="B17" s="21">
        <f>SUM(B13:B16)</f>
        <v>45800</v>
      </c>
      <c r="C17" s="21">
        <f t="shared" ref="C17:D17" si="1">SUM(C13:C16)</f>
        <v>44700</v>
      </c>
      <c r="D17" s="21">
        <f t="shared" si="1"/>
        <v>46000</v>
      </c>
    </row>
    <row r="18" spans="1:4" x14ac:dyDescent="0.2">
      <c r="A18" s="13"/>
      <c r="B18" s="14"/>
      <c r="C18" s="14"/>
      <c r="D18" s="14"/>
    </row>
    <row r="19" spans="1:4" x14ac:dyDescent="0.2">
      <c r="A19" s="13" t="s">
        <v>27</v>
      </c>
      <c r="B19" s="14">
        <f>B5+B10-B17</f>
        <v>7840</v>
      </c>
      <c r="C19" s="14">
        <f t="shared" ref="C19:D19" si="2">C5+C10-C17</f>
        <v>37060</v>
      </c>
      <c r="D19" s="14">
        <f t="shared" si="2"/>
        <v>39340</v>
      </c>
    </row>
    <row r="20" spans="1:4" x14ac:dyDescent="0.2">
      <c r="A20" s="13"/>
      <c r="B20" s="13"/>
      <c r="C20" s="13"/>
      <c r="D20" s="13"/>
    </row>
  </sheetData>
  <mergeCells count="1">
    <mergeCell ref="A3:D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Question</vt:lpstr>
      <vt:lpstr>Answer</vt:lpstr>
    </vt:vector>
  </TitlesOfParts>
  <Company>SQA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Diane Santana</dc:creator>
  <cp:lastModifiedBy>Diane Santana</cp:lastModifiedBy>
  <dcterms:created xsi:type="dcterms:W3CDTF">2022-08-04T18:39:25Z</dcterms:created>
  <dcterms:modified xsi:type="dcterms:W3CDTF">2022-11-24T14:58:00Z</dcterms:modified>
</cp:coreProperties>
</file>