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sqanow-my.sharepoint.com/personal/diane_santana_sqa_org_uk/Documents/Documents/Accounts/N5 Resource pack in Excel/"/>
    </mc:Choice>
  </mc:AlternateContent>
  <xr:revisionPtr revIDLastSave="260" documentId="8_{A80F04D5-976F-45B9-8F38-9A254788BA8D}" xr6:coauthVersionLast="47" xr6:coauthVersionMax="47" xr10:uidLastSave="{69358FD9-1E86-4FB1-857B-2F9BC5BEF02E}"/>
  <bookViews>
    <workbookView xWindow="-120" yWindow="-120" windowWidth="24240" windowHeight="13140" activeTab="1" xr2:uid="{7CC2A0E3-6781-48DD-BC4B-E86BBF26D149}"/>
  </bookViews>
  <sheets>
    <sheet name="Question" sheetId="1" r:id="rId1"/>
    <sheet name="Answer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18" i="2" l="1"/>
  <c r="F18" i="2"/>
  <c r="D18" i="2"/>
  <c r="F17" i="2"/>
  <c r="E17" i="2"/>
  <c r="D17" i="2"/>
  <c r="C17" i="2"/>
  <c r="E15" i="2"/>
  <c r="F15" i="2"/>
  <c r="G15" i="2"/>
  <c r="G16" i="2" s="1"/>
  <c r="D15" i="2"/>
  <c r="E11" i="2"/>
  <c r="F11" i="2"/>
  <c r="G11" i="2"/>
  <c r="H11" i="2"/>
  <c r="E12" i="2"/>
  <c r="F12" i="2"/>
  <c r="G12" i="2"/>
  <c r="H12" i="2"/>
  <c r="D12" i="2"/>
  <c r="D11" i="2"/>
  <c r="E10" i="2"/>
  <c r="F10" i="2"/>
  <c r="G10" i="2"/>
  <c r="H10" i="2"/>
  <c r="D10" i="2"/>
  <c r="E9" i="2"/>
  <c r="F9" i="2"/>
  <c r="G9" i="2"/>
  <c r="H9" i="2"/>
  <c r="D9" i="2"/>
  <c r="E8" i="2"/>
  <c r="F8" i="2"/>
  <c r="G8" i="2"/>
  <c r="H8" i="2"/>
  <c r="C12" i="2"/>
  <c r="C11" i="2"/>
  <c r="C10" i="2"/>
  <c r="C9" i="2"/>
  <c r="C8" i="2"/>
  <c r="D8" i="2"/>
  <c r="D6" i="2"/>
  <c r="A17" i="2"/>
  <c r="H7" i="2"/>
  <c r="H6" i="2"/>
  <c r="E6" i="2"/>
  <c r="F6" i="2"/>
  <c r="G6" i="2"/>
  <c r="D7" i="2"/>
  <c r="E7" i="2"/>
  <c r="F7" i="2"/>
  <c r="G7" i="2"/>
  <c r="C7" i="2"/>
  <c r="C6" i="2"/>
  <c r="A1" i="2"/>
  <c r="H13" i="2" l="1"/>
  <c r="C15" i="2" s="1"/>
  <c r="C13" i="2"/>
  <c r="G13" i="2"/>
  <c r="F13" i="2" l="1"/>
  <c r="D13" i="2"/>
  <c r="E13" i="2"/>
  <c r="D16" i="2" l="1"/>
  <c r="F16" i="2"/>
  <c r="E16" i="2"/>
</calcChain>
</file>

<file path=xl/sharedStrings.xml><?xml version="1.0" encoding="utf-8"?>
<sst xmlns="http://schemas.openxmlformats.org/spreadsheetml/2006/main" count="61" uniqueCount="40">
  <si>
    <t>TOTAL</t>
  </si>
  <si>
    <t>Value of Machinery</t>
  </si>
  <si>
    <t>Machine Hours</t>
  </si>
  <si>
    <t>Overhead</t>
  </si>
  <si>
    <t>Total</t>
  </si>
  <si>
    <t>£</t>
  </si>
  <si>
    <t>Supervision</t>
  </si>
  <si>
    <t>Employees</t>
  </si>
  <si>
    <t>Area</t>
  </si>
  <si>
    <t>Depreciation of Machinery</t>
  </si>
  <si>
    <t>Value</t>
  </si>
  <si>
    <t>Jack Ure</t>
  </si>
  <si>
    <t>Production Departments</t>
  </si>
  <si>
    <t>Indirect Materials</t>
  </si>
  <si>
    <t>Indirect Labour</t>
  </si>
  <si>
    <t>Area (sq m)</t>
  </si>
  <si>
    <t>No of Employees</t>
  </si>
  <si>
    <t>Total costs</t>
  </si>
  <si>
    <t>Machine Insurance</t>
  </si>
  <si>
    <t>Basis</t>
  </si>
  <si>
    <t>Indirect Material</t>
  </si>
  <si>
    <t xml:space="preserve">Allocated    </t>
  </si>
  <si>
    <t xml:space="preserve">Allocated </t>
  </si>
  <si>
    <t xml:space="preserve">Value </t>
  </si>
  <si>
    <t>Re-apportionment</t>
  </si>
  <si>
    <t>Service Departments</t>
  </si>
  <si>
    <t>Cutting</t>
  </si>
  <si>
    <t>Machining</t>
  </si>
  <si>
    <t>Finishing</t>
  </si>
  <si>
    <t>Maintenance</t>
  </si>
  <si>
    <t>Canteen</t>
  </si>
  <si>
    <r>
      <t xml:space="preserve">Overheads </t>
    </r>
    <r>
      <rPr>
        <sz val="11"/>
        <color theme="1"/>
        <rFont val="Arial"/>
        <family val="2"/>
      </rPr>
      <t xml:space="preserve"> </t>
    </r>
  </si>
  <si>
    <t>Staff Supervision</t>
  </si>
  <si>
    <t>Heat and Light</t>
  </si>
  <si>
    <t>Rent and Rates</t>
  </si>
  <si>
    <t xml:space="preserve">Indirect Materials  </t>
  </si>
  <si>
    <t>Finishing department</t>
  </si>
  <si>
    <t>Cutting department</t>
  </si>
  <si>
    <t>Machining department</t>
  </si>
  <si>
    <t>Allocated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</si>
</sst>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£&quot;#,##0;[Red]\-&quot;£&quot;#,##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2"/>
      <color theme="1"/>
      <name val="Arial"/>
      <family val="2"/>
    </font>
    <font>
      <b/>
      <sz val="11"/>
      <color theme="1"/>
      <name val="Arial"/>
      <family val="2"/>
    </font>
    <font>
      <sz val="11"/>
      <color rgb="FF000000"/>
      <name val="Arial"/>
      <family val="2"/>
    </font>
    <font>
      <b/>
      <sz val="11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0" xfId="0" applyFont="1" applyAlignment="1">
      <alignment vertical="center"/>
    </xf>
    <xf numFmtId="6" fontId="1" fillId="0" borderId="0" xfId="0" applyNumberFormat="1" applyFont="1" applyAlignment="1">
      <alignment vertical="center"/>
    </xf>
    <xf numFmtId="0" fontId="2" fillId="0" borderId="0" xfId="0" applyFont="1"/>
    <xf numFmtId="0" fontId="3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6" fontId="1" fillId="0" borderId="0" xfId="0" applyNumberFormat="1" applyFont="1" applyAlignment="1">
      <alignment horizontal="right" vertical="center" wrapText="1"/>
    </xf>
    <xf numFmtId="0" fontId="1" fillId="0" borderId="0" xfId="0" applyFont="1" applyAlignment="1">
      <alignment horizontal="right" vertical="center" wrapText="1"/>
    </xf>
    <xf numFmtId="3" fontId="1" fillId="0" borderId="0" xfId="0" applyNumberFormat="1" applyFont="1" applyAlignment="1">
      <alignment horizontal="right" vertical="center" wrapText="1"/>
    </xf>
    <xf numFmtId="0" fontId="4" fillId="0" borderId="0" xfId="0" applyFont="1" applyAlignment="1">
      <alignment vertical="center" wrapText="1"/>
    </xf>
    <xf numFmtId="6" fontId="4" fillId="0" borderId="0" xfId="0" applyNumberFormat="1" applyFont="1" applyAlignment="1">
      <alignment horizontal="right" vertical="center" wrapText="1"/>
    </xf>
    <xf numFmtId="0" fontId="5" fillId="0" borderId="0" xfId="0" applyFont="1" applyAlignment="1">
      <alignment horizontal="right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4" fillId="0" borderId="0" xfId="0" applyFont="1" applyAlignment="1">
      <alignment horizontal="right" vertical="center" wrapText="1"/>
    </xf>
    <xf numFmtId="6" fontId="3" fillId="0" borderId="0" xfId="0" applyNumberFormat="1" applyFont="1" applyAlignment="1">
      <alignment horizontal="right" vertical="center" wrapText="1"/>
    </xf>
    <xf numFmtId="6" fontId="4" fillId="0" borderId="0" xfId="0" applyNumberFormat="1" applyFont="1" applyAlignment="1">
      <alignment vertical="center" wrapText="1"/>
    </xf>
    <xf numFmtId="0" fontId="5" fillId="0" borderId="0" xfId="0" applyFont="1" applyAlignment="1">
      <alignment vertical="center" wrapText="1"/>
    </xf>
    <xf numFmtId="6" fontId="1" fillId="0" borderId="1" xfId="0" applyNumberFormat="1" applyFont="1" applyBorder="1" applyAlignment="1">
      <alignment horizontal="right" vertical="center" wrapText="1"/>
    </xf>
    <xf numFmtId="6" fontId="4" fillId="0" borderId="1" xfId="0" applyNumberFormat="1" applyFont="1" applyBorder="1" applyAlignment="1">
      <alignment horizontal="right" vertical="center" wrapText="1"/>
    </xf>
    <xf numFmtId="6" fontId="4" fillId="0" borderId="1" xfId="0" applyNumberFormat="1" applyFont="1" applyBorder="1" applyAlignment="1">
      <alignment vertical="center" wrapText="1"/>
    </xf>
    <xf numFmtId="0" fontId="3" fillId="0" borderId="2" xfId="0" applyFont="1" applyBorder="1" applyAlignment="1">
      <alignment horizontal="right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6" fontId="1" fillId="0" borderId="5" xfId="0" applyNumberFormat="1" applyFont="1" applyBorder="1" applyAlignment="1">
      <alignment horizontal="right" vertical="center" wrapText="1"/>
    </xf>
    <xf numFmtId="0" fontId="1" fillId="0" borderId="6" xfId="0" applyFont="1" applyBorder="1" applyAlignment="1">
      <alignment horizontal="right" vertical="center" wrapText="1"/>
    </xf>
    <xf numFmtId="6" fontId="1" fillId="0" borderId="6" xfId="0" applyNumberFormat="1" applyFont="1" applyBorder="1" applyAlignment="1">
      <alignment horizontal="right" vertical="center" wrapText="1"/>
    </xf>
    <xf numFmtId="3" fontId="1" fillId="0" borderId="5" xfId="0" applyNumberFormat="1" applyFont="1" applyBorder="1" applyAlignment="1">
      <alignment horizontal="right" vertical="center" wrapText="1"/>
    </xf>
    <xf numFmtId="3" fontId="1" fillId="0" borderId="6" xfId="0" applyNumberFormat="1" applyFont="1" applyBorder="1" applyAlignment="1">
      <alignment horizontal="right" vertical="center" wrapText="1"/>
    </xf>
    <xf numFmtId="0" fontId="1" fillId="0" borderId="5" xfId="0" applyFont="1" applyBorder="1" applyAlignment="1">
      <alignment horizontal="right" vertical="center" wrapText="1"/>
    </xf>
    <xf numFmtId="9" fontId="1" fillId="0" borderId="0" xfId="0" applyNumberFormat="1" applyFont="1" applyAlignment="1">
      <alignment horizontal="left" vertical="center" indent="8"/>
    </xf>
    <xf numFmtId="0" fontId="1" fillId="0" borderId="0" xfId="0" applyFont="1"/>
    <xf numFmtId="6" fontId="3" fillId="0" borderId="8" xfId="0" applyNumberFormat="1" applyFont="1" applyBorder="1" applyAlignment="1">
      <alignment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0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9B98F2-4309-4A7B-83EA-F9E04493BDEA}">
  <dimension ref="A1:G25"/>
  <sheetViews>
    <sheetView topLeftCell="A3" workbookViewId="0">
      <selection activeCell="B27" sqref="B27"/>
    </sheetView>
  </sheetViews>
  <sheetFormatPr defaultRowHeight="15" x14ac:dyDescent="0.25"/>
  <cols>
    <col min="1" max="1" width="26.140625" customWidth="1"/>
    <col min="2" max="2" width="15.5703125" bestFit="1" customWidth="1"/>
    <col min="3" max="3" width="11.85546875" customWidth="1"/>
    <col min="4" max="4" width="10.42578125" customWidth="1"/>
    <col min="5" max="5" width="9.85546875" customWidth="1"/>
    <col min="6" max="6" width="12.5703125" customWidth="1"/>
    <col min="7" max="7" width="13.28515625" customWidth="1"/>
  </cols>
  <sheetData>
    <row r="1" spans="1:7" ht="15.75" x14ac:dyDescent="0.25">
      <c r="A1" s="3" t="s">
        <v>11</v>
      </c>
    </row>
    <row r="2" spans="1:7" ht="15.75" thickBot="1" x14ac:dyDescent="0.3"/>
    <row r="3" spans="1:7" ht="30" customHeight="1" thickBot="1" x14ac:dyDescent="0.3">
      <c r="A3" s="4"/>
      <c r="B3" s="21"/>
      <c r="C3" s="33" t="s">
        <v>12</v>
      </c>
      <c r="D3" s="35"/>
      <c r="E3" s="34"/>
      <c r="F3" s="33" t="s">
        <v>25</v>
      </c>
      <c r="G3" s="34"/>
    </row>
    <row r="4" spans="1:7" ht="29.25" thickBot="1" x14ac:dyDescent="0.3">
      <c r="A4" s="5"/>
      <c r="B4" s="22" t="s">
        <v>0</v>
      </c>
      <c r="C4" s="23" t="s">
        <v>26</v>
      </c>
      <c r="D4" s="23" t="s">
        <v>27</v>
      </c>
      <c r="E4" s="23" t="s">
        <v>28</v>
      </c>
      <c r="F4" s="23" t="s">
        <v>29</v>
      </c>
      <c r="G4" s="23" t="s">
        <v>30</v>
      </c>
    </row>
    <row r="5" spans="1:7" ht="15.75" thickBot="1" x14ac:dyDescent="0.3">
      <c r="A5" s="5" t="s">
        <v>13</v>
      </c>
      <c r="B5" s="24">
        <v>24020</v>
      </c>
      <c r="C5" s="25">
        <v>0</v>
      </c>
      <c r="D5" s="25">
        <v>0</v>
      </c>
      <c r="E5" s="25">
        <v>0</v>
      </c>
      <c r="F5" s="26">
        <v>16000</v>
      </c>
      <c r="G5" s="26">
        <v>8020</v>
      </c>
    </row>
    <row r="6" spans="1:7" ht="15.75" thickBot="1" x14ac:dyDescent="0.3">
      <c r="A6" s="5" t="s">
        <v>14</v>
      </c>
      <c r="B6" s="24">
        <v>115638</v>
      </c>
      <c r="C6" s="26">
        <v>32000</v>
      </c>
      <c r="D6" s="26">
        <v>28000</v>
      </c>
      <c r="E6" s="26">
        <v>37638</v>
      </c>
      <c r="F6" s="26">
        <v>12000</v>
      </c>
      <c r="G6" s="26">
        <v>6000</v>
      </c>
    </row>
    <row r="7" spans="1:7" ht="15.75" thickBot="1" x14ac:dyDescent="0.3">
      <c r="A7" s="5" t="s">
        <v>15</v>
      </c>
      <c r="B7" s="27">
        <v>9000</v>
      </c>
      <c r="C7" s="28">
        <v>3000</v>
      </c>
      <c r="D7" s="28">
        <v>1500</v>
      </c>
      <c r="E7" s="28">
        <v>3000</v>
      </c>
      <c r="F7" s="25">
        <v>900</v>
      </c>
      <c r="G7" s="25">
        <v>600</v>
      </c>
    </row>
    <row r="8" spans="1:7" ht="15.75" thickBot="1" x14ac:dyDescent="0.3">
      <c r="A8" s="5" t="s">
        <v>16</v>
      </c>
      <c r="B8" s="29">
        <v>150</v>
      </c>
      <c r="C8" s="25">
        <v>50</v>
      </c>
      <c r="D8" s="25">
        <v>40</v>
      </c>
      <c r="E8" s="25">
        <v>30</v>
      </c>
      <c r="F8" s="25">
        <v>20</v>
      </c>
      <c r="G8" s="25">
        <v>10</v>
      </c>
    </row>
    <row r="9" spans="1:7" ht="15.75" thickBot="1" x14ac:dyDescent="0.3">
      <c r="A9" s="5" t="s">
        <v>1</v>
      </c>
      <c r="B9" s="24">
        <v>140000</v>
      </c>
      <c r="C9" s="26">
        <v>20000</v>
      </c>
      <c r="D9" s="26">
        <v>60000</v>
      </c>
      <c r="E9" s="26">
        <v>10000</v>
      </c>
      <c r="F9" s="26">
        <v>30000</v>
      </c>
      <c r="G9" s="26">
        <v>20000</v>
      </c>
    </row>
    <row r="10" spans="1:7" ht="15.75" thickBot="1" x14ac:dyDescent="0.3">
      <c r="A10" s="5" t="s">
        <v>2</v>
      </c>
      <c r="B10" s="27">
        <v>25000</v>
      </c>
      <c r="C10" s="28">
        <v>10000</v>
      </c>
      <c r="D10" s="28">
        <v>8000</v>
      </c>
      <c r="E10" s="28">
        <v>4000</v>
      </c>
      <c r="F10" s="28">
        <v>3000</v>
      </c>
      <c r="G10" s="25">
        <v>0</v>
      </c>
    </row>
    <row r="11" spans="1:7" x14ac:dyDescent="0.25">
      <c r="A11" s="5"/>
      <c r="B11" s="8"/>
      <c r="C11" s="8"/>
      <c r="D11" s="8"/>
      <c r="E11" s="8"/>
      <c r="F11" s="7"/>
    </row>
    <row r="12" spans="1:7" x14ac:dyDescent="0.25">
      <c r="A12" s="5"/>
      <c r="B12" s="6"/>
      <c r="C12" s="8"/>
      <c r="D12" s="8"/>
      <c r="E12" s="8"/>
    </row>
    <row r="13" spans="1:7" x14ac:dyDescent="0.25">
      <c r="A13" s="13" t="s">
        <v>31</v>
      </c>
      <c r="B13" s="13" t="s">
        <v>17</v>
      </c>
      <c r="C13" s="6"/>
      <c r="D13" s="6"/>
      <c r="E13" s="6"/>
    </row>
    <row r="14" spans="1:7" x14ac:dyDescent="0.25">
      <c r="A14" s="1" t="s">
        <v>18</v>
      </c>
      <c r="B14" s="2">
        <v>63000</v>
      </c>
      <c r="C14" s="8"/>
      <c r="D14" s="8"/>
      <c r="E14" s="8"/>
    </row>
    <row r="15" spans="1:7" x14ac:dyDescent="0.25">
      <c r="A15" s="1" t="s">
        <v>32</v>
      </c>
      <c r="B15" s="2">
        <v>48000</v>
      </c>
    </row>
    <row r="16" spans="1:7" x14ac:dyDescent="0.25">
      <c r="A16" s="1" t="s">
        <v>33</v>
      </c>
      <c r="B16" s="2">
        <v>36000</v>
      </c>
    </row>
    <row r="17" spans="1:2" x14ac:dyDescent="0.25">
      <c r="A17" s="1" t="s">
        <v>34</v>
      </c>
      <c r="B17" s="2">
        <v>99000</v>
      </c>
    </row>
    <row r="18" spans="1:2" x14ac:dyDescent="0.25">
      <c r="A18" s="1" t="s">
        <v>9</v>
      </c>
      <c r="B18" s="2">
        <v>70000</v>
      </c>
    </row>
    <row r="19" spans="1:2" x14ac:dyDescent="0.25">
      <c r="A19" s="1" t="s">
        <v>35</v>
      </c>
      <c r="B19" s="2">
        <v>24020</v>
      </c>
    </row>
    <row r="20" spans="1:2" x14ac:dyDescent="0.25">
      <c r="A20" s="1" t="s">
        <v>14</v>
      </c>
      <c r="B20" s="2">
        <v>115638</v>
      </c>
    </row>
    <row r="21" spans="1:2" x14ac:dyDescent="0.25">
      <c r="A21" s="1"/>
      <c r="B21" s="2"/>
    </row>
    <row r="22" spans="1:2" x14ac:dyDescent="0.25">
      <c r="A22" s="1"/>
    </row>
    <row r="23" spans="1:2" x14ac:dyDescent="0.25">
      <c r="A23" s="1" t="s">
        <v>37</v>
      </c>
      <c r="B23" s="30">
        <v>0.5</v>
      </c>
    </row>
    <row r="24" spans="1:2" x14ac:dyDescent="0.25">
      <c r="A24" s="1" t="s">
        <v>38</v>
      </c>
      <c r="B24" s="30">
        <v>0.3</v>
      </c>
    </row>
    <row r="25" spans="1:2" x14ac:dyDescent="0.25">
      <c r="A25" s="31" t="s">
        <v>36</v>
      </c>
      <c r="B25" s="30">
        <v>0.2</v>
      </c>
    </row>
  </sheetData>
  <mergeCells count="2">
    <mergeCell ref="F3:G3"/>
    <mergeCell ref="C3:E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E99574-2A5B-4BB9-85BD-590164F0AD3F}">
  <dimension ref="A1:H18"/>
  <sheetViews>
    <sheetView tabSelected="1" workbookViewId="0">
      <selection activeCell="F18" sqref="F18"/>
    </sheetView>
  </sheetViews>
  <sheetFormatPr defaultRowHeight="15" x14ac:dyDescent="0.25"/>
  <cols>
    <col min="1" max="1" width="30.140625" customWidth="1"/>
    <col min="2" max="2" width="15.85546875" customWidth="1"/>
    <col min="3" max="3" width="11.7109375" customWidth="1"/>
    <col min="4" max="4" width="14.7109375" customWidth="1"/>
    <col min="5" max="5" width="13.5703125" customWidth="1"/>
    <col min="6" max="6" width="13.42578125" customWidth="1"/>
    <col min="7" max="7" width="13.7109375" customWidth="1"/>
    <col min="8" max="8" width="12.7109375" customWidth="1"/>
  </cols>
  <sheetData>
    <row r="1" spans="1:8" ht="15.75" x14ac:dyDescent="0.25">
      <c r="A1" s="3" t="str">
        <f>Question!A1</f>
        <v>Jack Ure</v>
      </c>
    </row>
    <row r="2" spans="1:8" x14ac:dyDescent="0.25">
      <c r="A2" s="31"/>
      <c r="B2" s="31"/>
      <c r="C2" s="31"/>
      <c r="D2" s="31"/>
      <c r="E2" s="31"/>
      <c r="F2" s="31"/>
      <c r="G2" s="31"/>
      <c r="H2" s="31"/>
    </row>
    <row r="3" spans="1:8" x14ac:dyDescent="0.25">
      <c r="A3" s="31"/>
      <c r="B3" s="31"/>
      <c r="C3" s="31"/>
      <c r="D3" s="31"/>
      <c r="E3" s="31"/>
      <c r="F3" s="31"/>
      <c r="G3" s="31"/>
      <c r="H3" s="31"/>
    </row>
    <row r="4" spans="1:8" s="36" customFormat="1" ht="21.75" customHeight="1" x14ac:dyDescent="0.25">
      <c r="A4" s="4" t="s">
        <v>3</v>
      </c>
      <c r="B4" s="4" t="s">
        <v>19</v>
      </c>
      <c r="C4" s="4" t="s">
        <v>4</v>
      </c>
      <c r="D4" s="4" t="s">
        <v>26</v>
      </c>
      <c r="E4" s="4" t="s">
        <v>27</v>
      </c>
      <c r="F4" s="12" t="s">
        <v>28</v>
      </c>
      <c r="G4" s="12" t="s">
        <v>29</v>
      </c>
      <c r="H4" s="4" t="s">
        <v>30</v>
      </c>
    </row>
    <row r="5" spans="1:8" ht="26.25" customHeight="1" x14ac:dyDescent="0.25">
      <c r="A5" s="5"/>
      <c r="B5" s="5"/>
      <c r="C5" s="12" t="s">
        <v>5</v>
      </c>
      <c r="D5" s="12" t="s">
        <v>5</v>
      </c>
      <c r="E5" s="12" t="s">
        <v>5</v>
      </c>
      <c r="F5" s="12" t="s">
        <v>5</v>
      </c>
      <c r="G5" s="12" t="s">
        <v>5</v>
      </c>
      <c r="H5" s="12" t="s">
        <v>5</v>
      </c>
    </row>
    <row r="6" spans="1:8" x14ac:dyDescent="0.25">
      <c r="A6" s="5" t="s">
        <v>20</v>
      </c>
      <c r="B6" s="5" t="s">
        <v>21</v>
      </c>
      <c r="C6" s="6">
        <f>Question!B5</f>
        <v>24020</v>
      </c>
      <c r="D6" s="6">
        <f>Question!C5</f>
        <v>0</v>
      </c>
      <c r="E6" s="6">
        <f>Question!D5</f>
        <v>0</v>
      </c>
      <c r="F6" s="6">
        <f>Question!E5</f>
        <v>0</v>
      </c>
      <c r="G6" s="6">
        <f>Question!F5</f>
        <v>16000</v>
      </c>
      <c r="H6" s="6">
        <f>Question!G5</f>
        <v>8020</v>
      </c>
    </row>
    <row r="7" spans="1:8" x14ac:dyDescent="0.25">
      <c r="A7" s="5" t="s">
        <v>14</v>
      </c>
      <c r="B7" s="5" t="s">
        <v>22</v>
      </c>
      <c r="C7" s="6">
        <f>Question!B6</f>
        <v>115638</v>
      </c>
      <c r="D7" s="6">
        <f>Question!C6</f>
        <v>32000</v>
      </c>
      <c r="E7" s="6">
        <f>Question!D6</f>
        <v>28000</v>
      </c>
      <c r="F7" s="6">
        <f>Question!E6</f>
        <v>37638</v>
      </c>
      <c r="G7" s="6">
        <f>Question!F6</f>
        <v>12000</v>
      </c>
      <c r="H7" s="6">
        <f>Question!G6</f>
        <v>6000</v>
      </c>
    </row>
    <row r="8" spans="1:8" x14ac:dyDescent="0.25">
      <c r="A8" s="5" t="s">
        <v>18</v>
      </c>
      <c r="B8" s="5" t="s">
        <v>23</v>
      </c>
      <c r="C8" s="6">
        <f>Question!B14</f>
        <v>63000</v>
      </c>
      <c r="D8" s="6">
        <f>($C$8/Question!$B$9)*Question!C9</f>
        <v>9000</v>
      </c>
      <c r="E8" s="6">
        <f>($C$8/Question!$B$9)*Question!D9</f>
        <v>27000</v>
      </c>
      <c r="F8" s="6">
        <f>($C$8/Question!$B$9)*Question!E9</f>
        <v>4500</v>
      </c>
      <c r="G8" s="6">
        <f>($C$8/Question!$B$9)*Question!F9</f>
        <v>13500</v>
      </c>
      <c r="H8" s="6">
        <f>($C$8/Question!$B$9)*Question!G9</f>
        <v>9000</v>
      </c>
    </row>
    <row r="9" spans="1:8" x14ac:dyDescent="0.25">
      <c r="A9" s="5" t="s">
        <v>6</v>
      </c>
      <c r="B9" s="5" t="s">
        <v>7</v>
      </c>
      <c r="C9" s="6">
        <f>Question!B15</f>
        <v>48000</v>
      </c>
      <c r="D9" s="6">
        <f>($C$9/Question!$B$8)*Question!C8</f>
        <v>16000</v>
      </c>
      <c r="E9" s="6">
        <f>($C$9/Question!$B$8)*Question!D8</f>
        <v>12800</v>
      </c>
      <c r="F9" s="6">
        <f>($C$9/Question!$B$8)*Question!E8</f>
        <v>9600</v>
      </c>
      <c r="G9" s="6">
        <f>($C$9/Question!$B$8)*Question!F8</f>
        <v>6400</v>
      </c>
      <c r="H9" s="6">
        <f>($C$9/Question!$B$8)*Question!G8</f>
        <v>3200</v>
      </c>
    </row>
    <row r="10" spans="1:8" x14ac:dyDescent="0.25">
      <c r="A10" s="5" t="s">
        <v>33</v>
      </c>
      <c r="B10" s="5" t="s">
        <v>8</v>
      </c>
      <c r="C10" s="6">
        <f>Question!B16</f>
        <v>36000</v>
      </c>
      <c r="D10" s="6">
        <f>($C$10/Question!$B$7)*Question!C7</f>
        <v>12000</v>
      </c>
      <c r="E10" s="6">
        <f>($C$10/Question!$B$7)*Question!D7</f>
        <v>6000</v>
      </c>
      <c r="F10" s="6">
        <f>($C$10/Question!$B$7)*Question!E7</f>
        <v>12000</v>
      </c>
      <c r="G10" s="6">
        <f>($C$10/Question!$B$7)*Question!F7</f>
        <v>3600</v>
      </c>
      <c r="H10" s="6">
        <f>($C$10/Question!$B$7)*Question!G7</f>
        <v>2400</v>
      </c>
    </row>
    <row r="11" spans="1:8" x14ac:dyDescent="0.25">
      <c r="A11" s="5" t="s">
        <v>34</v>
      </c>
      <c r="B11" s="5" t="s">
        <v>8</v>
      </c>
      <c r="C11" s="6">
        <f>Question!B17</f>
        <v>99000</v>
      </c>
      <c r="D11" s="6">
        <f>($C$11/Question!$B$7)*Question!C7</f>
        <v>33000</v>
      </c>
      <c r="E11" s="6">
        <f>($C$11/Question!$B$7)*Question!D7</f>
        <v>16500</v>
      </c>
      <c r="F11" s="6">
        <f>($C$11/Question!$B$7)*Question!E7</f>
        <v>33000</v>
      </c>
      <c r="G11" s="6">
        <f>($C$11/Question!$B$7)*Question!F7</f>
        <v>9900</v>
      </c>
      <c r="H11" s="6">
        <f>($C$11/Question!$B$7)*Question!G7</f>
        <v>6600</v>
      </c>
    </row>
    <row r="12" spans="1:8" x14ac:dyDescent="0.25">
      <c r="A12" s="5" t="s">
        <v>9</v>
      </c>
      <c r="B12" s="5" t="s">
        <v>10</v>
      </c>
      <c r="C12" s="18">
        <f>Question!B18</f>
        <v>70000</v>
      </c>
      <c r="D12" s="18">
        <f>($C$12/Question!$B$9)*Question!C9</f>
        <v>10000</v>
      </c>
      <c r="E12" s="18">
        <f>($C$12/Question!$B$9)*Question!D9</f>
        <v>30000</v>
      </c>
      <c r="F12" s="18">
        <f>($C$12/Question!$B$9)*Question!E9</f>
        <v>5000</v>
      </c>
      <c r="G12" s="18">
        <f>($C$12/Question!$B$9)*Question!F9</f>
        <v>15000</v>
      </c>
      <c r="H12" s="18">
        <f>($C$12/Question!$B$9)*Question!G9</f>
        <v>10000</v>
      </c>
    </row>
    <row r="13" spans="1:8" x14ac:dyDescent="0.25">
      <c r="A13" s="4" t="s">
        <v>4</v>
      </c>
      <c r="B13" s="14"/>
      <c r="C13" s="15">
        <f t="shared" ref="C13:H13" si="0">SUM(C6:C12)</f>
        <v>455658</v>
      </c>
      <c r="D13" s="15">
        <f t="shared" si="0"/>
        <v>112000</v>
      </c>
      <c r="E13" s="15">
        <f t="shared" si="0"/>
        <v>120300</v>
      </c>
      <c r="F13" s="15">
        <f t="shared" si="0"/>
        <v>101738</v>
      </c>
      <c r="G13" s="15">
        <f t="shared" si="0"/>
        <v>76400</v>
      </c>
      <c r="H13" s="15">
        <f t="shared" si="0"/>
        <v>45220</v>
      </c>
    </row>
    <row r="14" spans="1:8" x14ac:dyDescent="0.25">
      <c r="A14" s="5" t="s">
        <v>24</v>
      </c>
      <c r="B14" s="9"/>
      <c r="C14" s="14"/>
      <c r="D14" s="14"/>
      <c r="E14" s="14"/>
      <c r="F14" s="14"/>
      <c r="G14" s="14"/>
      <c r="H14" s="31"/>
    </row>
    <row r="15" spans="1:8" x14ac:dyDescent="0.25">
      <c r="A15" s="5" t="s">
        <v>30</v>
      </c>
      <c r="B15" s="9" t="s">
        <v>7</v>
      </c>
      <c r="C15" s="10">
        <f>H13</f>
        <v>45220</v>
      </c>
      <c r="D15" s="19">
        <f>($C$15/(SUM(Question!$C$8:$F$8))*Question!C8)</f>
        <v>16150</v>
      </c>
      <c r="E15" s="19">
        <f>($C$15/(SUM(Question!$C$8:$F$8))*Question!D8)</f>
        <v>12920</v>
      </c>
      <c r="F15" s="19">
        <f>($C$15/(SUM(Question!$C$8:$F$8))*Question!E8)</f>
        <v>9690</v>
      </c>
      <c r="G15" s="19">
        <f>($C$15/(SUM(Question!$C$8:$F$8))*Question!F8)</f>
        <v>6460</v>
      </c>
      <c r="H15" s="31"/>
    </row>
    <row r="16" spans="1:8" x14ac:dyDescent="0.25">
      <c r="A16" s="5"/>
      <c r="B16" s="9"/>
      <c r="C16" s="14"/>
      <c r="D16" s="16">
        <f>SUM(D13+D15)</f>
        <v>128150</v>
      </c>
      <c r="E16" s="16">
        <f t="shared" ref="E16:G16" si="1">SUM(E13+E15)</f>
        <v>133220</v>
      </c>
      <c r="F16" s="16">
        <f t="shared" si="1"/>
        <v>111428</v>
      </c>
      <c r="G16" s="16">
        <f t="shared" si="1"/>
        <v>82860</v>
      </c>
      <c r="H16" s="31"/>
    </row>
    <row r="17" spans="1:8" x14ac:dyDescent="0.25">
      <c r="A17" s="5" t="str">
        <f>G4</f>
        <v>Maintenance</v>
      </c>
      <c r="B17" s="9" t="s">
        <v>39</v>
      </c>
      <c r="C17" s="10">
        <f>G16</f>
        <v>82860</v>
      </c>
      <c r="D17" s="20">
        <f>C17*Question!B23</f>
        <v>41430</v>
      </c>
      <c r="E17" s="20">
        <f>C17*Question!B24</f>
        <v>24858</v>
      </c>
      <c r="F17" s="19">
        <f>C17*Question!B25</f>
        <v>16572</v>
      </c>
      <c r="G17" s="14"/>
      <c r="H17" s="31"/>
    </row>
    <row r="18" spans="1:8" x14ac:dyDescent="0.25">
      <c r="A18" s="4" t="s">
        <v>4</v>
      </c>
      <c r="B18" s="5"/>
      <c r="C18" s="11"/>
      <c r="D18" s="32">
        <f>D16+D17</f>
        <v>169580</v>
      </c>
      <c r="E18" s="32">
        <f t="shared" ref="E18:F18" si="2">E16+E17</f>
        <v>158078</v>
      </c>
      <c r="F18" s="32">
        <f t="shared" si="2"/>
        <v>128000</v>
      </c>
      <c r="G18" s="17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Question</vt:lpstr>
      <vt:lpstr>Answer</vt:lpstr>
    </vt:vector>
  </TitlesOfParts>
  <Company>SQA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Diane Santana</dc:creator>
  <cp:lastModifiedBy>Diane Santana</cp:lastModifiedBy>
  <dcterms:created xsi:type="dcterms:W3CDTF">2022-08-04T18:39:25Z</dcterms:created>
  <dcterms:modified xsi:type="dcterms:W3CDTF">2022-11-24T10:50:05Z</dcterms:modified>
</cp:coreProperties>
</file>