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59" documentId="8_{A80F04D5-976F-45B9-8F38-9A254788BA8D}" xr6:coauthVersionLast="47" xr6:coauthVersionMax="47" xr10:uidLastSave="{0AE29A17-4EDE-4586-A144-B19999772D8B}"/>
  <bookViews>
    <workbookView xWindow="-120" yWindow="-120" windowWidth="24240" windowHeight="13140" activeTab="3" xr2:uid="{7CC2A0E3-6781-48DD-BC4B-E86BBF26D149}"/>
  </bookViews>
  <sheets>
    <sheet name="PART A - Question " sheetId="4" r:id="rId1"/>
    <sheet name="PART A - Answer" sheetId="3" r:id="rId2"/>
    <sheet name="PART B - Question" sheetId="2" r:id="rId3"/>
    <sheet name="PART B - Answer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C10" i="1" s="1"/>
  <c r="C8" i="1"/>
  <c r="C7" i="1"/>
  <c r="C4" i="1"/>
  <c r="C5" i="1"/>
  <c r="C6" i="1"/>
  <c r="C3" i="1"/>
  <c r="A1" i="1"/>
  <c r="C31" i="3"/>
  <c r="B29" i="3"/>
  <c r="C25" i="3"/>
  <c r="B25" i="3"/>
  <c r="D25" i="3" s="1"/>
  <c r="C27" i="3" s="1"/>
  <c r="B22" i="3"/>
  <c r="A21" i="3"/>
  <c r="C17" i="3"/>
  <c r="A18" i="3" s="1"/>
  <c r="B17" i="3"/>
  <c r="A17" i="3"/>
  <c r="C11" i="1" l="1"/>
  <c r="C12" i="1" s="1"/>
  <c r="A8" i="3"/>
  <c r="C13" i="1" l="1"/>
  <c r="C14" i="1"/>
  <c r="B14" i="3"/>
  <c r="A13" i="3"/>
  <c r="B5" i="3"/>
  <c r="C3" i="3"/>
  <c r="B3" i="3"/>
  <c r="D9" i="2"/>
  <c r="A1" i="3"/>
  <c r="D3" i="3" l="1"/>
  <c r="B8" i="3"/>
  <c r="C8" i="3" s="1"/>
  <c r="A9" i="3" s="1"/>
  <c r="B13" i="3" l="1"/>
  <c r="C13" i="3" s="1"/>
  <c r="A14" i="3" s="1"/>
  <c r="C14" i="3" s="1"/>
  <c r="B27" i="3"/>
  <c r="D27" i="3" s="1"/>
  <c r="C29" i="3" s="1"/>
  <c r="D29" i="3" s="1"/>
  <c r="B31" i="3" s="1"/>
  <c r="D31" i="3" s="1"/>
  <c r="B18" i="3"/>
  <c r="C18" i="3" s="1"/>
  <c r="B21" i="3"/>
  <c r="C21" i="3" s="1"/>
  <c r="A22" i="3" s="1"/>
  <c r="C22" i="3" s="1"/>
  <c r="B9" i="3"/>
  <c r="C5" i="3"/>
  <c r="C9" i="3"/>
</calcChain>
</file>

<file path=xl/sharedStrings.xml><?xml version="1.0" encoding="utf-8"?>
<sst xmlns="http://schemas.openxmlformats.org/spreadsheetml/2006/main" count="53" uniqueCount="44">
  <si>
    <t>Yellowdot</t>
  </si>
  <si>
    <t>Selling price</t>
  </si>
  <si>
    <t>Raw materials</t>
  </si>
  <si>
    <t>Labour</t>
  </si>
  <si>
    <t>Fixed costs per month</t>
  </si>
  <si>
    <t>Current monthly sales</t>
  </si>
  <si>
    <t>units</t>
  </si>
  <si>
    <t>Direct Materials</t>
  </si>
  <si>
    <t>500 metres wood @ £10 per metre</t>
  </si>
  <si>
    <t>1 door @ £150</t>
  </si>
  <si>
    <t>2 windows @ £100 each</t>
  </si>
  <si>
    <t>2 brass hinges @ 16 each</t>
  </si>
  <si>
    <t>Direct Labour</t>
  </si>
  <si>
    <t>50 basic hours @ £20 per hour</t>
  </si>
  <si>
    <t>20 overtime hours @ time and a half</t>
  </si>
  <si>
    <t>Overhead Recovery Rate</t>
  </si>
  <si>
    <t>80% of total labour cost</t>
  </si>
  <si>
    <t>Mark-up</t>
  </si>
  <si>
    <t>30% on cost</t>
  </si>
  <si>
    <t>VAT is charged at 20%</t>
  </si>
  <si>
    <t xml:space="preserve">Contribution per unit </t>
  </si>
  <si>
    <t>B/E point (units)</t>
  </si>
  <si>
    <t>OR</t>
  </si>
  <si>
    <t>Profit</t>
  </si>
  <si>
    <t>Sales increase</t>
  </si>
  <si>
    <t>Commission on sales</t>
  </si>
  <si>
    <t>New Contribution per unit</t>
  </si>
  <si>
    <t xml:space="preserve">New Total Contribution </t>
  </si>
  <si>
    <t>Commission per unit</t>
  </si>
  <si>
    <t>Kirkmichael Woodcrafts</t>
  </si>
  <si>
    <t>Direct Materials:</t>
  </si>
  <si>
    <t>2 brass hinges @ £16 each</t>
  </si>
  <si>
    <t>Direct Labour:</t>
  </si>
  <si>
    <t>50 hours @ £20 per hour</t>
  </si>
  <si>
    <t>20 hours overtime at £30</t>
  </si>
  <si>
    <t>Overheads</t>
  </si>
  <si>
    <t>80% × 1,600</t>
  </si>
  <si>
    <t>Cost</t>
  </si>
  <si>
    <t>Profit (30% × £8,262)</t>
  </si>
  <si>
    <t>VAT (20% × £10,740·60)</t>
  </si>
  <si>
    <t>CUSTOMER PRICE</t>
  </si>
  <si>
    <t>Profit or Loss from the current monthly sales</t>
  </si>
  <si>
    <t>Sales per month in units which would result in a Profit of £10,000</t>
  </si>
  <si>
    <t xml:space="preserve">Calculate the monthly profit/loss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</si>
</sst>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&quot;£&quot;#,##0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6" fontId="2" fillId="0" borderId="0" xfId="0" applyNumberFormat="1" applyFont="1" applyAlignment="1">
      <alignment vertical="center"/>
    </xf>
    <xf numFmtId="9" fontId="2" fillId="0" borderId="0" xfId="2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6" fontId="2" fillId="0" borderId="0" xfId="0" applyNumberFormat="1" applyFont="1"/>
    <xf numFmtId="165" fontId="2" fillId="0" borderId="0" xfId="1" applyNumberFormat="1" applyFont="1"/>
    <xf numFmtId="3" fontId="2" fillId="0" borderId="0" xfId="0" applyNumberFormat="1" applyFont="1" applyAlignment="1">
      <alignment vertical="center"/>
    </xf>
    <xf numFmtId="3" fontId="2" fillId="0" borderId="0" xfId="1" applyNumberFormat="1" applyFont="1" applyAlignment="1">
      <alignment vertical="center"/>
    </xf>
    <xf numFmtId="9" fontId="2" fillId="0" borderId="0" xfId="2" applyFont="1"/>
    <xf numFmtId="3" fontId="2" fillId="0" borderId="0" xfId="0" applyNumberFormat="1" applyFont="1"/>
    <xf numFmtId="9" fontId="2" fillId="0" borderId="0" xfId="0" applyNumberFormat="1" applyFont="1"/>
    <xf numFmtId="8" fontId="2" fillId="0" borderId="0" xfId="0" applyNumberFormat="1" applyFont="1"/>
    <xf numFmtId="8" fontId="2" fillId="0" borderId="1" xfId="0" applyNumberFormat="1" applyFont="1" applyBorder="1"/>
    <xf numFmtId="8" fontId="2" fillId="0" borderId="2" xfId="0" applyNumberFormat="1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062DE-0CE8-4B02-86AB-DBC29ACFB0FF}">
  <dimension ref="A1:C29"/>
  <sheetViews>
    <sheetView workbookViewId="0">
      <selection activeCell="B13" sqref="B13"/>
    </sheetView>
  </sheetViews>
  <sheetFormatPr defaultRowHeight="14.25" x14ac:dyDescent="0.2"/>
  <cols>
    <col min="1" max="1" width="22.140625" style="1" bestFit="1" customWidth="1"/>
    <col min="2" max="2" width="10.42578125" style="1" bestFit="1" customWidth="1"/>
    <col min="3" max="16384" width="9.140625" style="1"/>
  </cols>
  <sheetData>
    <row r="1" spans="1:3" ht="15" x14ac:dyDescent="0.25">
      <c r="A1" s="2" t="s">
        <v>0</v>
      </c>
    </row>
    <row r="3" spans="1:3" x14ac:dyDescent="0.2">
      <c r="A3" s="3" t="s">
        <v>1</v>
      </c>
      <c r="B3" s="4">
        <v>50</v>
      </c>
    </row>
    <row r="4" spans="1:3" x14ac:dyDescent="0.2">
      <c r="A4" s="3" t="s">
        <v>2</v>
      </c>
      <c r="B4" s="4">
        <v>22</v>
      </c>
    </row>
    <row r="5" spans="1:3" x14ac:dyDescent="0.2">
      <c r="A5" s="3" t="s">
        <v>3</v>
      </c>
      <c r="B5" s="4">
        <v>18</v>
      </c>
    </row>
    <row r="6" spans="1:3" ht="15" x14ac:dyDescent="0.25">
      <c r="A6" s="3"/>
      <c r="B6"/>
    </row>
    <row r="7" spans="1:3" x14ac:dyDescent="0.2">
      <c r="A7" s="3" t="s">
        <v>4</v>
      </c>
      <c r="B7" s="4">
        <v>30000</v>
      </c>
    </row>
    <row r="8" spans="1:3" x14ac:dyDescent="0.2">
      <c r="A8" s="3" t="s">
        <v>5</v>
      </c>
      <c r="B8" s="12">
        <v>5000</v>
      </c>
      <c r="C8" s="1" t="s">
        <v>6</v>
      </c>
    </row>
    <row r="10" spans="1:3" x14ac:dyDescent="0.2">
      <c r="A10" s="1" t="s">
        <v>23</v>
      </c>
      <c r="B10" s="4">
        <v>10000</v>
      </c>
    </row>
    <row r="12" spans="1:3" x14ac:dyDescent="0.2">
      <c r="A12" s="1" t="s">
        <v>25</v>
      </c>
      <c r="B12" s="13">
        <v>0.1</v>
      </c>
    </row>
    <row r="13" spans="1:3" x14ac:dyDescent="0.2">
      <c r="A13" s="1" t="s">
        <v>24</v>
      </c>
      <c r="B13" s="4">
        <v>7000</v>
      </c>
    </row>
    <row r="29" spans="3:3" x14ac:dyDescent="0.2">
      <c r="C29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71502-EF45-4D9A-B17F-1F6DED755902}">
  <dimension ref="A1:F31"/>
  <sheetViews>
    <sheetView topLeftCell="A12" workbookViewId="0">
      <selection activeCell="H25" sqref="H25"/>
    </sheetView>
  </sheetViews>
  <sheetFormatPr defaultRowHeight="14.25" x14ac:dyDescent="0.2"/>
  <cols>
    <col min="1" max="1" width="26.5703125" style="1" customWidth="1"/>
    <col min="2" max="2" width="9.140625" style="1"/>
    <col min="3" max="3" width="10.42578125" style="1" bestFit="1" customWidth="1"/>
    <col min="4" max="16384" width="9.140625" style="1"/>
  </cols>
  <sheetData>
    <row r="1" spans="1:6" ht="15" x14ac:dyDescent="0.25">
      <c r="A1" s="2" t="str">
        <f>'PART A - Question '!A1</f>
        <v>Yellowdot</v>
      </c>
    </row>
    <row r="3" spans="1:6" x14ac:dyDescent="0.2">
      <c r="A3" s="3" t="s">
        <v>20</v>
      </c>
      <c r="B3" s="4">
        <f>'PART A - Question '!B3</f>
        <v>50</v>
      </c>
      <c r="C3" s="9">
        <f>'PART A - Question '!B4+'PART A - Question '!B5</f>
        <v>40</v>
      </c>
      <c r="D3" s="9">
        <f>B3-C3</f>
        <v>10</v>
      </c>
    </row>
    <row r="4" spans="1:6" ht="15" x14ac:dyDescent="0.25">
      <c r="A4" s="3"/>
      <c r="B4"/>
    </row>
    <row r="5" spans="1:6" x14ac:dyDescent="0.2">
      <c r="A5" s="3" t="s">
        <v>21</v>
      </c>
      <c r="B5" s="4">
        <f>'PART A - Question '!B7</f>
        <v>30000</v>
      </c>
      <c r="C5" s="9">
        <f>D3</f>
        <v>10</v>
      </c>
      <c r="D5" s="12">
        <v>3000</v>
      </c>
      <c r="E5" s="1" t="s">
        <v>6</v>
      </c>
    </row>
    <row r="6" spans="1:6" ht="15" x14ac:dyDescent="0.25">
      <c r="A6" s="3"/>
      <c r="B6"/>
      <c r="D6" s="12"/>
    </row>
    <row r="7" spans="1:6" ht="15" x14ac:dyDescent="0.25">
      <c r="A7" s="2" t="s">
        <v>41</v>
      </c>
      <c r="B7" s="4"/>
    </row>
    <row r="8" spans="1:6" x14ac:dyDescent="0.2">
      <c r="A8" s="12">
        <f>'PART A - Question '!B8</f>
        <v>5000</v>
      </c>
      <c r="B8" s="12">
        <f>D5</f>
        <v>3000</v>
      </c>
      <c r="C8" s="12">
        <f>A8-B8</f>
        <v>2000</v>
      </c>
      <c r="D8" s="1" t="s">
        <v>6</v>
      </c>
    </row>
    <row r="9" spans="1:6" x14ac:dyDescent="0.2">
      <c r="A9" s="12">
        <f>C8</f>
        <v>2000</v>
      </c>
      <c r="B9" s="9">
        <f>D3</f>
        <v>10</v>
      </c>
      <c r="C9" s="4">
        <f>A9*B9</f>
        <v>20000</v>
      </c>
    </row>
    <row r="10" spans="1:6" x14ac:dyDescent="0.2">
      <c r="A10" s="3"/>
    </row>
    <row r="11" spans="1:6" ht="15" x14ac:dyDescent="0.2">
      <c r="A11" s="7" t="s">
        <v>22</v>
      </c>
    </row>
    <row r="12" spans="1:6" x14ac:dyDescent="0.2">
      <c r="A12" s="3"/>
      <c r="F12" s="10"/>
    </row>
    <row r="13" spans="1:6" x14ac:dyDescent="0.2">
      <c r="A13" s="12">
        <f>'PART A - Question '!B8</f>
        <v>5000</v>
      </c>
      <c r="B13" s="9">
        <f>D3</f>
        <v>10</v>
      </c>
      <c r="C13" s="9">
        <f>A13*B13</f>
        <v>50000</v>
      </c>
      <c r="F13" s="10"/>
    </row>
    <row r="14" spans="1:6" x14ac:dyDescent="0.2">
      <c r="A14" s="12">
        <f>C13</f>
        <v>50000</v>
      </c>
      <c r="B14" s="9">
        <f>'PART A - Question '!B7</f>
        <v>30000</v>
      </c>
      <c r="C14" s="9">
        <f>A14-B14</f>
        <v>20000</v>
      </c>
    </row>
    <row r="16" spans="1:6" ht="15" x14ac:dyDescent="0.25">
      <c r="A16" s="2" t="s">
        <v>42</v>
      </c>
    </row>
    <row r="17" spans="1:4" x14ac:dyDescent="0.2">
      <c r="A17" s="4">
        <f>'PART A - Question '!B7</f>
        <v>30000</v>
      </c>
      <c r="B17" s="9">
        <f>'PART A - Question '!B10</f>
        <v>10000</v>
      </c>
      <c r="C17" s="9">
        <f>A17+B17</f>
        <v>40000</v>
      </c>
    </row>
    <row r="18" spans="1:4" x14ac:dyDescent="0.2">
      <c r="A18" s="4">
        <f>C17</f>
        <v>40000</v>
      </c>
      <c r="B18" s="9">
        <f>D3</f>
        <v>10</v>
      </c>
      <c r="C18" s="12">
        <f>A18/B18</f>
        <v>4000</v>
      </c>
      <c r="D18" s="1" t="s">
        <v>6</v>
      </c>
    </row>
    <row r="19" spans="1:4" ht="15" x14ac:dyDescent="0.2">
      <c r="A19" s="7" t="s">
        <v>22</v>
      </c>
    </row>
    <row r="20" spans="1:4" x14ac:dyDescent="0.2">
      <c r="A20" s="3"/>
    </row>
    <row r="21" spans="1:4" x14ac:dyDescent="0.2">
      <c r="A21" s="4">
        <f>'PART A - Question '!B10</f>
        <v>10000</v>
      </c>
      <c r="B21" s="9">
        <f>D3</f>
        <v>10</v>
      </c>
      <c r="C21" s="14">
        <f>A21/B21</f>
        <v>1000</v>
      </c>
    </row>
    <row r="22" spans="1:4" x14ac:dyDescent="0.2">
      <c r="A22" s="14">
        <f>C21</f>
        <v>1000</v>
      </c>
      <c r="B22" s="14">
        <f>D5</f>
        <v>3000</v>
      </c>
      <c r="C22" s="14">
        <f>A22+B22</f>
        <v>4000</v>
      </c>
      <c r="D22" s="1" t="s">
        <v>6</v>
      </c>
    </row>
    <row r="23" spans="1:4" x14ac:dyDescent="0.2">
      <c r="A23" s="14"/>
      <c r="B23" s="14"/>
      <c r="C23" s="14"/>
    </row>
    <row r="24" spans="1:4" ht="15" x14ac:dyDescent="0.25">
      <c r="A24" s="2" t="s">
        <v>43</v>
      </c>
    </row>
    <row r="25" spans="1:4" x14ac:dyDescent="0.2">
      <c r="A25" s="8" t="s">
        <v>28</v>
      </c>
      <c r="B25" s="15">
        <f>'PART A - Question '!B12</f>
        <v>0.1</v>
      </c>
      <c r="C25" s="9">
        <f>'PART A - Question '!B3</f>
        <v>50</v>
      </c>
      <c r="D25" s="9">
        <f>B25*C25</f>
        <v>5</v>
      </c>
    </row>
    <row r="27" spans="1:4" x14ac:dyDescent="0.2">
      <c r="A27" s="1" t="s">
        <v>26</v>
      </c>
      <c r="B27" s="9">
        <f>D3</f>
        <v>10</v>
      </c>
      <c r="C27" s="9">
        <f>'PART A - Answer'!D25</f>
        <v>5</v>
      </c>
      <c r="D27" s="9">
        <f>B27-C27</f>
        <v>5</v>
      </c>
    </row>
    <row r="29" spans="1:4" x14ac:dyDescent="0.2">
      <c r="A29" s="1" t="s">
        <v>27</v>
      </c>
      <c r="B29" s="9">
        <f>'PART A - Question '!B13</f>
        <v>7000</v>
      </c>
      <c r="C29" s="9">
        <f>D27</f>
        <v>5</v>
      </c>
      <c r="D29" s="9">
        <f>B29*C29</f>
        <v>35000</v>
      </c>
    </row>
    <row r="31" spans="1:4" x14ac:dyDescent="0.2">
      <c r="A31" s="1" t="s">
        <v>23</v>
      </c>
      <c r="B31" s="9">
        <f>D29</f>
        <v>35000</v>
      </c>
      <c r="C31" s="9">
        <f>'PART A - Question '!B7</f>
        <v>30000</v>
      </c>
      <c r="D31" s="9">
        <f>B31-C31</f>
        <v>5000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9DD7F-A988-4368-9450-334EF8395F94}">
  <dimension ref="A1:D25"/>
  <sheetViews>
    <sheetView workbookViewId="0">
      <selection activeCell="C12" sqref="C12"/>
    </sheetView>
  </sheetViews>
  <sheetFormatPr defaultRowHeight="15" x14ac:dyDescent="0.25"/>
  <cols>
    <col min="1" max="1" width="25" bestFit="1" customWidth="1"/>
    <col min="2" max="2" width="35.42578125" bestFit="1" customWidth="1"/>
  </cols>
  <sheetData>
    <row r="1" spans="1:4" x14ac:dyDescent="0.25">
      <c r="A1" s="7" t="s">
        <v>29</v>
      </c>
    </row>
    <row r="3" spans="1:4" x14ac:dyDescent="0.25">
      <c r="A3" s="3" t="s">
        <v>7</v>
      </c>
      <c r="B3" s="3" t="s">
        <v>8</v>
      </c>
      <c r="C3" s="3">
        <v>500</v>
      </c>
      <c r="D3" s="6">
        <v>10</v>
      </c>
    </row>
    <row r="4" spans="1:4" x14ac:dyDescent="0.25">
      <c r="B4" s="3" t="s">
        <v>9</v>
      </c>
      <c r="C4" s="3">
        <v>1</v>
      </c>
      <c r="D4" s="6">
        <v>150</v>
      </c>
    </row>
    <row r="5" spans="1:4" x14ac:dyDescent="0.25">
      <c r="B5" s="3" t="s">
        <v>10</v>
      </c>
      <c r="C5" s="3">
        <v>2</v>
      </c>
      <c r="D5" s="6">
        <v>100</v>
      </c>
    </row>
    <row r="6" spans="1:4" x14ac:dyDescent="0.25">
      <c r="B6" s="3" t="s">
        <v>11</v>
      </c>
      <c r="C6" s="3">
        <v>2</v>
      </c>
      <c r="D6" s="6">
        <v>16</v>
      </c>
    </row>
    <row r="7" spans="1:4" x14ac:dyDescent="0.25">
      <c r="A7" s="3"/>
      <c r="C7" s="3"/>
      <c r="D7" s="6"/>
    </row>
    <row r="8" spans="1:4" x14ac:dyDescent="0.25">
      <c r="A8" s="3" t="s">
        <v>12</v>
      </c>
      <c r="B8" s="3" t="s">
        <v>13</v>
      </c>
      <c r="C8" s="3">
        <v>50</v>
      </c>
      <c r="D8" s="6">
        <v>20</v>
      </c>
    </row>
    <row r="9" spans="1:4" x14ac:dyDescent="0.25">
      <c r="B9" s="3" t="s">
        <v>14</v>
      </c>
      <c r="C9" s="3">
        <v>20</v>
      </c>
      <c r="D9" s="6">
        <f>D8*150%</f>
        <v>30</v>
      </c>
    </row>
    <row r="10" spans="1:4" x14ac:dyDescent="0.25">
      <c r="A10" s="3"/>
      <c r="C10" s="3"/>
      <c r="D10" s="6"/>
    </row>
    <row r="11" spans="1:4" x14ac:dyDescent="0.25">
      <c r="A11" s="3" t="s">
        <v>15</v>
      </c>
      <c r="B11" s="3" t="s">
        <v>16</v>
      </c>
      <c r="C11" s="5">
        <v>0.8</v>
      </c>
      <c r="D11" s="3"/>
    </row>
    <row r="12" spans="1:4" x14ac:dyDescent="0.25">
      <c r="A12" s="3"/>
      <c r="C12" s="5"/>
      <c r="D12" s="3"/>
    </row>
    <row r="13" spans="1:4" x14ac:dyDescent="0.25">
      <c r="A13" s="3" t="s">
        <v>17</v>
      </c>
      <c r="B13" s="3" t="s">
        <v>18</v>
      </c>
      <c r="C13" s="5">
        <v>0.3</v>
      </c>
      <c r="D13" s="3"/>
    </row>
    <row r="14" spans="1:4" x14ac:dyDescent="0.25">
      <c r="A14" s="3"/>
      <c r="C14" s="5"/>
      <c r="D14" s="3"/>
    </row>
    <row r="15" spans="1:4" x14ac:dyDescent="0.25">
      <c r="A15" s="3" t="s">
        <v>19</v>
      </c>
      <c r="C15" s="5">
        <v>0.2</v>
      </c>
      <c r="D15" s="3"/>
    </row>
    <row r="17" spans="1:4" x14ac:dyDescent="0.25">
      <c r="A17" s="3"/>
    </row>
    <row r="25" spans="1:4" x14ac:dyDescent="0.25">
      <c r="D25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C15"/>
  <sheetViews>
    <sheetView tabSelected="1" workbookViewId="0">
      <selection activeCell="C14" sqref="C14"/>
    </sheetView>
  </sheetViews>
  <sheetFormatPr defaultRowHeight="14.25" x14ac:dyDescent="0.2"/>
  <cols>
    <col min="1" max="1" width="25.28515625" style="1" bestFit="1" customWidth="1"/>
    <col min="2" max="2" width="34.28515625" style="1" bestFit="1" customWidth="1"/>
    <col min="3" max="3" width="11.42578125" style="1" bestFit="1" customWidth="1"/>
    <col min="4" max="16384" width="9.140625" style="1"/>
  </cols>
  <sheetData>
    <row r="1" spans="1:3" ht="15" x14ac:dyDescent="0.25">
      <c r="A1" s="2" t="str">
        <f>'PART B - Question'!A1</f>
        <v>Kirkmichael Woodcrafts</v>
      </c>
    </row>
    <row r="3" spans="1:3" x14ac:dyDescent="0.2">
      <c r="A3" s="3" t="s">
        <v>30</v>
      </c>
      <c r="B3" s="3" t="s">
        <v>8</v>
      </c>
      <c r="C3" s="16">
        <f>'PART B - Question'!C3*'PART B - Question'!D3</f>
        <v>5000</v>
      </c>
    </row>
    <row r="4" spans="1:3" ht="15" x14ac:dyDescent="0.25">
      <c r="A4"/>
      <c r="B4" s="3" t="s">
        <v>9</v>
      </c>
      <c r="C4" s="16">
        <f>'PART B - Question'!C4*'PART B - Question'!D4</f>
        <v>150</v>
      </c>
    </row>
    <row r="5" spans="1:3" ht="15" x14ac:dyDescent="0.25">
      <c r="A5"/>
      <c r="B5" s="3" t="s">
        <v>10</v>
      </c>
      <c r="C5" s="16">
        <f>'PART B - Question'!C5*'PART B - Question'!D5</f>
        <v>200</v>
      </c>
    </row>
    <row r="6" spans="1:3" ht="15" x14ac:dyDescent="0.25">
      <c r="A6"/>
      <c r="B6" s="3" t="s">
        <v>31</v>
      </c>
      <c r="C6" s="16">
        <f>'PART B - Question'!C6*'PART B - Question'!D6</f>
        <v>32</v>
      </c>
    </row>
    <row r="7" spans="1:3" x14ac:dyDescent="0.2">
      <c r="A7" s="3" t="s">
        <v>32</v>
      </c>
      <c r="B7" s="3" t="s">
        <v>33</v>
      </c>
      <c r="C7" s="16">
        <f>'PART B - Question'!C8*'PART B - Question'!D8</f>
        <v>1000</v>
      </c>
    </row>
    <row r="8" spans="1:3" ht="15" x14ac:dyDescent="0.25">
      <c r="A8"/>
      <c r="B8" s="3" t="s">
        <v>34</v>
      </c>
      <c r="C8" s="16">
        <f>'PART B - Question'!C9*'PART B - Question'!D9</f>
        <v>600</v>
      </c>
    </row>
    <row r="9" spans="1:3" x14ac:dyDescent="0.2">
      <c r="A9" s="3" t="s">
        <v>35</v>
      </c>
      <c r="B9" s="3" t="s">
        <v>36</v>
      </c>
      <c r="C9" s="17">
        <f>'PART B - Question'!C11*SUM('PART B - Answer'!C7:C8)</f>
        <v>1280</v>
      </c>
    </row>
    <row r="10" spans="1:3" ht="15" x14ac:dyDescent="0.25">
      <c r="A10" s="7" t="s">
        <v>37</v>
      </c>
      <c r="B10"/>
      <c r="C10" s="16">
        <f>SUM(C3:C9)</f>
        <v>8262</v>
      </c>
    </row>
    <row r="11" spans="1:3" x14ac:dyDescent="0.2">
      <c r="A11" s="3" t="s">
        <v>38</v>
      </c>
      <c r="B11" s="3"/>
      <c r="C11" s="17">
        <f>C10*'PART B - Question'!C13</f>
        <v>2478.6</v>
      </c>
    </row>
    <row r="12" spans="1:3" ht="15" x14ac:dyDescent="0.25">
      <c r="A12"/>
      <c r="B12"/>
      <c r="C12" s="16">
        <f>SUM(C10:C11)</f>
        <v>10740.6</v>
      </c>
    </row>
    <row r="13" spans="1:3" x14ac:dyDescent="0.2">
      <c r="A13" s="3" t="s">
        <v>39</v>
      </c>
      <c r="B13" s="3"/>
      <c r="C13" s="17">
        <f>C12*'PART B - Question'!C15</f>
        <v>2148.1200000000003</v>
      </c>
    </row>
    <row r="14" spans="1:3" ht="15" x14ac:dyDescent="0.25">
      <c r="A14" s="7" t="s">
        <v>40</v>
      </c>
      <c r="B14"/>
      <c r="C14" s="18">
        <f>SUM(C12:C13)</f>
        <v>12888.720000000001</v>
      </c>
    </row>
    <row r="15" spans="1:3" ht="15" x14ac:dyDescent="0.25">
      <c r="A15" s="3"/>
      <c r="B15"/>
      <c r="C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PART A - Question </vt:lpstr>
      <vt:lpstr>PART A - Answer</vt:lpstr>
      <vt:lpstr>PART B - Question</vt:lpstr>
      <vt:lpstr>PART B - 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2022-11-24T15:02:27Z</dcterms:modified>
</cp:coreProperties>
</file>