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qanow-my.sharepoint.com/personal/diane_santana_sqa_org_uk/Documents/Documents/Accounts/N5 Resource pack in Excel/"/>
    </mc:Choice>
  </mc:AlternateContent>
  <xr:revisionPtr revIDLastSave="280" documentId="8_{D7C9309F-86FE-4C14-B0CA-2ED672338876}" xr6:coauthVersionLast="47" xr6:coauthVersionMax="47" xr10:uidLastSave="{0A45AB34-AB63-4B66-8318-1C27C354224E}"/>
  <bookViews>
    <workbookView xWindow="-120" yWindow="-120" windowWidth="24240" windowHeight="13140" activeTab="1" xr2:uid="{D127DF4A-6874-44B1-84C7-C24FB13057FC}"/>
  </bookViews>
  <sheets>
    <sheet name="Question" sheetId="1" r:id="rId1"/>
    <sheet name="Answ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2" l="1"/>
  <c r="D46" i="2"/>
  <c r="D45" i="2"/>
  <c r="D38" i="2"/>
  <c r="B36" i="2"/>
  <c r="B35" i="2"/>
  <c r="B34" i="2"/>
  <c r="D41" i="2"/>
  <c r="C30" i="2"/>
  <c r="C31" i="2"/>
  <c r="C29" i="2"/>
  <c r="C28" i="2"/>
  <c r="C25" i="2"/>
  <c r="B25" i="2"/>
  <c r="D25" i="2" s="1"/>
  <c r="B24" i="2"/>
  <c r="C16" i="2"/>
  <c r="B13" i="2"/>
  <c r="B12" i="2"/>
  <c r="B11" i="2"/>
  <c r="B10" i="2"/>
  <c r="B9" i="2"/>
  <c r="B8" i="2"/>
  <c r="C13" i="2" s="1"/>
  <c r="C6" i="2"/>
  <c r="C14" i="2" l="1"/>
  <c r="C17" i="2" s="1"/>
  <c r="C32" i="2"/>
  <c r="D24" i="2"/>
  <c r="D26" i="2" s="1"/>
  <c r="C36" i="2"/>
  <c r="A1" i="2"/>
  <c r="D37" i="2" l="1"/>
  <c r="D42" i="2" s="1"/>
  <c r="D47" i="2"/>
  <c r="D49" i="2" s="1"/>
</calcChain>
</file>

<file path=xl/sharedStrings.xml><?xml version="1.0" encoding="utf-8"?>
<sst xmlns="http://schemas.openxmlformats.org/spreadsheetml/2006/main" count="67" uniqueCount="56">
  <si>
    <t xml:space="preserve">Trade Receivables </t>
  </si>
  <si>
    <t>Discount Received</t>
  </si>
  <si>
    <t>Gross Profit</t>
  </si>
  <si>
    <t>Less Expenses:</t>
  </si>
  <si>
    <t>Profit for the Year</t>
  </si>
  <si>
    <t>Carriage Out</t>
  </si>
  <si>
    <t>Drawings</t>
  </si>
  <si>
    <t>Cash</t>
  </si>
  <si>
    <t>Bank Overdraft</t>
  </si>
  <si>
    <t>Add Other Income</t>
  </si>
  <si>
    <t>Non-current Assets</t>
  </si>
  <si>
    <t>Current Assets:</t>
  </si>
  <si>
    <t>Inventory</t>
  </si>
  <si>
    <t>Trade Receivables</t>
  </si>
  <si>
    <t xml:space="preserve">  </t>
  </si>
  <si>
    <t>Current Liabilities:</t>
  </si>
  <si>
    <t>Trade Payables</t>
  </si>
  <si>
    <t>Working Equity</t>
  </si>
  <si>
    <t>Net Assets Employed</t>
  </si>
  <si>
    <t>Non-current Liabilities</t>
  </si>
  <si>
    <t>Net Assets</t>
  </si>
  <si>
    <t>Equity</t>
  </si>
  <si>
    <t>Opening Equity</t>
  </si>
  <si>
    <t>Less Drawings</t>
  </si>
  <si>
    <t>Closing Equity</t>
  </si>
  <si>
    <t>£000</t>
  </si>
  <si>
    <t>Scotty's Sandwich Shop</t>
  </si>
  <si>
    <t>Wages</t>
  </si>
  <si>
    <t>Insurance</t>
  </si>
  <si>
    <t>Property (at Cost)</t>
  </si>
  <si>
    <t xml:space="preserve">Equity </t>
  </si>
  <si>
    <t>Bad Debts</t>
  </si>
  <si>
    <t>VAT</t>
  </si>
  <si>
    <t>Van (at Cost)</t>
  </si>
  <si>
    <t>Long Term Bank Loan</t>
  </si>
  <si>
    <t xml:space="preserve">Finance Costs </t>
  </si>
  <si>
    <t>Wages owing — £450</t>
  </si>
  <si>
    <t>Insurance prepaid — £800</t>
  </si>
  <si>
    <t>Inventory was valued at £20,500</t>
  </si>
  <si>
    <t>Depreciation on the van is to be 10% per annum on cost</t>
  </si>
  <si>
    <t>£</t>
  </si>
  <si>
    <t>Wages (13,500 + 450)</t>
  </si>
  <si>
    <t>Depreciation (15,000 x 10%)</t>
  </si>
  <si>
    <t>Finance Costs</t>
  </si>
  <si>
    <t>Insurance (2,600 - 800)</t>
  </si>
  <si>
    <t>Statement of Financial Position of Scotty as at 31 Dec Yr 2</t>
  </si>
  <si>
    <t>Property</t>
  </si>
  <si>
    <t>Van</t>
  </si>
  <si>
    <t xml:space="preserve">Cash &amp; Cash Equivalents </t>
  </si>
  <si>
    <t>Other Receivables</t>
  </si>
  <si>
    <t>Other Payables</t>
  </si>
  <si>
    <t>Income Statement of Scotty's for the year ended 31 December Year 2</t>
  </si>
  <si>
    <t xml:space="preserve">Cost </t>
  </si>
  <si>
    <t>Depn</t>
  </si>
  <si>
    <t>NBV</t>
  </si>
  <si>
    <t>10% Loan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</si>
</sst>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49" fontId="4" fillId="0" borderId="0" xfId="0" applyNumberFormat="1" applyFont="1" applyAlignment="1">
      <alignment vertical="center"/>
    </xf>
    <xf numFmtId="3" fontId="1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vertical="center"/>
    </xf>
    <xf numFmtId="9" fontId="1" fillId="0" borderId="0" xfId="1" applyFont="1" applyAlignment="1">
      <alignment vertical="center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B089-AE5D-498F-A690-203953F45850}">
  <dimension ref="A1:D27"/>
  <sheetViews>
    <sheetView topLeftCell="A3" workbookViewId="0">
      <selection activeCell="B5" sqref="B5"/>
    </sheetView>
  </sheetViews>
  <sheetFormatPr defaultRowHeight="15" x14ac:dyDescent="0.25"/>
  <cols>
    <col min="1" max="1" width="38" customWidth="1"/>
    <col min="2" max="2" width="11" customWidth="1"/>
    <col min="3" max="3" width="40.5703125" customWidth="1"/>
    <col min="4" max="4" width="9.5703125" customWidth="1"/>
  </cols>
  <sheetData>
    <row r="1" spans="1:2" ht="18.75" x14ac:dyDescent="0.3">
      <c r="A1" s="1" t="s">
        <v>26</v>
      </c>
    </row>
    <row r="3" spans="1:2" x14ac:dyDescent="0.25">
      <c r="A3" s="2"/>
      <c r="B3" s="3"/>
    </row>
    <row r="4" spans="1:2" x14ac:dyDescent="0.25">
      <c r="B4" s="19" t="s">
        <v>40</v>
      </c>
    </row>
    <row r="5" spans="1:2" x14ac:dyDescent="0.25">
      <c r="A5" s="8" t="s">
        <v>2</v>
      </c>
      <c r="B5" s="22">
        <v>40800</v>
      </c>
    </row>
    <row r="6" spans="1:2" x14ac:dyDescent="0.25">
      <c r="A6" s="8" t="s">
        <v>1</v>
      </c>
      <c r="B6" s="22">
        <v>1900</v>
      </c>
    </row>
    <row r="7" spans="1:2" x14ac:dyDescent="0.25">
      <c r="A7" s="8" t="s">
        <v>27</v>
      </c>
      <c r="B7" s="22">
        <v>13500</v>
      </c>
    </row>
    <row r="8" spans="1:2" x14ac:dyDescent="0.25">
      <c r="A8" s="8" t="s">
        <v>5</v>
      </c>
      <c r="B8" s="8">
        <v>300</v>
      </c>
    </row>
    <row r="9" spans="1:2" x14ac:dyDescent="0.25">
      <c r="A9" s="8" t="s">
        <v>28</v>
      </c>
      <c r="B9" s="22">
        <v>2600</v>
      </c>
    </row>
    <row r="10" spans="1:2" x14ac:dyDescent="0.25">
      <c r="A10" s="8" t="s">
        <v>29</v>
      </c>
      <c r="B10" s="22">
        <v>35000</v>
      </c>
    </row>
    <row r="11" spans="1:2" x14ac:dyDescent="0.25">
      <c r="A11" s="8" t="s">
        <v>7</v>
      </c>
      <c r="B11" s="22">
        <v>2700</v>
      </c>
    </row>
    <row r="12" spans="1:2" ht="15.75" customHeight="1" x14ac:dyDescent="0.25">
      <c r="A12" s="8" t="s">
        <v>30</v>
      </c>
      <c r="B12" s="22">
        <v>45000</v>
      </c>
    </row>
    <row r="13" spans="1:2" x14ac:dyDescent="0.25">
      <c r="A13" s="8" t="s">
        <v>6</v>
      </c>
      <c r="B13" s="22">
        <v>7400</v>
      </c>
    </row>
    <row r="14" spans="1:2" x14ac:dyDescent="0.25">
      <c r="A14" s="8" t="s">
        <v>0</v>
      </c>
      <c r="B14" s="22">
        <v>5600</v>
      </c>
    </row>
    <row r="15" spans="1:2" x14ac:dyDescent="0.25">
      <c r="A15" s="8" t="s">
        <v>31</v>
      </c>
      <c r="B15" s="8">
        <v>100</v>
      </c>
    </row>
    <row r="16" spans="1:2" x14ac:dyDescent="0.25">
      <c r="A16" s="8" t="s">
        <v>16</v>
      </c>
      <c r="B16" s="22">
        <v>6800</v>
      </c>
    </row>
    <row r="17" spans="1:4" x14ac:dyDescent="0.25">
      <c r="A17" s="8" t="s">
        <v>32</v>
      </c>
      <c r="B17" s="22">
        <v>1000</v>
      </c>
    </row>
    <row r="18" spans="1:4" x14ac:dyDescent="0.25">
      <c r="A18" s="8" t="s">
        <v>33</v>
      </c>
      <c r="B18" s="22">
        <v>15000</v>
      </c>
      <c r="D18" s="15"/>
    </row>
    <row r="19" spans="1:4" x14ac:dyDescent="0.25">
      <c r="A19" s="8" t="s">
        <v>8</v>
      </c>
      <c r="B19" s="22">
        <v>2400</v>
      </c>
    </row>
    <row r="20" spans="1:4" x14ac:dyDescent="0.25">
      <c r="A20" s="8" t="s">
        <v>34</v>
      </c>
      <c r="B20" s="22">
        <v>5000</v>
      </c>
    </row>
    <row r="21" spans="1:4" x14ac:dyDescent="0.25">
      <c r="A21" s="8" t="s">
        <v>35</v>
      </c>
      <c r="B21" s="8">
        <v>200</v>
      </c>
    </row>
    <row r="22" spans="1:4" ht="16.5" customHeight="1" x14ac:dyDescent="0.25">
      <c r="A22" s="8"/>
      <c r="C22" s="14"/>
    </row>
    <row r="23" spans="1:4" x14ac:dyDescent="0.25">
      <c r="A23" s="8" t="s">
        <v>36</v>
      </c>
      <c r="B23" s="22">
        <v>450</v>
      </c>
    </row>
    <row r="24" spans="1:4" x14ac:dyDescent="0.25">
      <c r="A24" s="8" t="s">
        <v>37</v>
      </c>
      <c r="B24" s="22">
        <v>800</v>
      </c>
    </row>
    <row r="25" spans="1:4" x14ac:dyDescent="0.25">
      <c r="A25" s="8" t="s">
        <v>38</v>
      </c>
      <c r="B25" s="22">
        <v>20500</v>
      </c>
    </row>
    <row r="26" spans="1:4" ht="28.5" x14ac:dyDescent="0.25">
      <c r="A26" s="2" t="s">
        <v>39</v>
      </c>
      <c r="B26" s="23">
        <v>0.1</v>
      </c>
    </row>
    <row r="27" spans="1:4" x14ac:dyDescent="0.25">
      <c r="A27" s="8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7CA19-AE21-47EF-BE5C-FE9C756AFDDC}">
  <dimension ref="A1:D49"/>
  <sheetViews>
    <sheetView tabSelected="1" topLeftCell="A12" workbookViewId="0">
      <selection activeCell="D47" sqref="D47"/>
    </sheetView>
  </sheetViews>
  <sheetFormatPr defaultRowHeight="15" x14ac:dyDescent="0.25"/>
  <cols>
    <col min="1" max="1" width="34.5703125" bestFit="1" customWidth="1"/>
    <col min="2" max="2" width="15.5703125" customWidth="1"/>
    <col min="3" max="3" width="13.5703125" customWidth="1"/>
    <col min="4" max="4" width="13" customWidth="1"/>
  </cols>
  <sheetData>
    <row r="1" spans="1:4" ht="15.75" customHeight="1" x14ac:dyDescent="0.25">
      <c r="A1" s="4" t="str">
        <f>Question!A1</f>
        <v>Scotty's Sandwich Shop</v>
      </c>
      <c r="B1" s="4"/>
      <c r="C1" s="4"/>
      <c r="D1" s="4"/>
    </row>
    <row r="2" spans="1:4" ht="15.75" customHeight="1" x14ac:dyDescent="0.25">
      <c r="A2" s="4"/>
      <c r="B2" s="4"/>
      <c r="C2" s="4"/>
      <c r="D2" s="4"/>
    </row>
    <row r="3" spans="1:4" ht="15.75" customHeight="1" x14ac:dyDescent="0.25">
      <c r="A3" s="25" t="s">
        <v>51</v>
      </c>
      <c r="B3" s="25"/>
      <c r="C3" s="25"/>
      <c r="D3" s="25"/>
    </row>
    <row r="4" spans="1:4" ht="15.75" customHeight="1" x14ac:dyDescent="0.25">
      <c r="A4" s="16"/>
      <c r="B4" s="16"/>
      <c r="C4" s="16"/>
      <c r="D4" s="16"/>
    </row>
    <row r="5" spans="1:4" ht="16.5" x14ac:dyDescent="0.25">
      <c r="A5" s="5"/>
      <c r="B5" s="19" t="s">
        <v>40</v>
      </c>
      <c r="C5" s="19" t="s">
        <v>40</v>
      </c>
      <c r="D5" s="7"/>
    </row>
    <row r="6" spans="1:4" x14ac:dyDescent="0.25">
      <c r="A6" s="8" t="s">
        <v>2</v>
      </c>
      <c r="B6" s="9"/>
      <c r="C6" s="9">
        <f>Question!B5</f>
        <v>40800</v>
      </c>
      <c r="D6" s="7"/>
    </row>
    <row r="7" spans="1:4" x14ac:dyDescent="0.25">
      <c r="A7" s="8" t="s">
        <v>3</v>
      </c>
      <c r="B7" s="9"/>
      <c r="C7" s="8"/>
      <c r="D7" s="7"/>
    </row>
    <row r="8" spans="1:4" x14ac:dyDescent="0.25">
      <c r="A8" s="8" t="s">
        <v>41</v>
      </c>
      <c r="B8" s="9">
        <f>Question!B7+Question!B23</f>
        <v>13950</v>
      </c>
      <c r="C8" s="6"/>
      <c r="D8" s="7"/>
    </row>
    <row r="9" spans="1:4" x14ac:dyDescent="0.25">
      <c r="A9" s="8" t="s">
        <v>5</v>
      </c>
      <c r="B9" s="9">
        <f>Question!B8</f>
        <v>300</v>
      </c>
      <c r="C9" s="6"/>
      <c r="D9" s="7"/>
    </row>
    <row r="10" spans="1:4" x14ac:dyDescent="0.25">
      <c r="A10" s="8" t="s">
        <v>44</v>
      </c>
      <c r="B10" s="9">
        <f>Question!B9-Question!B24</f>
        <v>1800</v>
      </c>
      <c r="C10" s="6"/>
      <c r="D10" s="7"/>
    </row>
    <row r="11" spans="1:4" x14ac:dyDescent="0.25">
      <c r="A11" s="8" t="s">
        <v>31</v>
      </c>
      <c r="B11" s="9">
        <f>Question!B15</f>
        <v>100</v>
      </c>
      <c r="C11" s="6"/>
      <c r="D11" s="7"/>
    </row>
    <row r="12" spans="1:4" x14ac:dyDescent="0.25">
      <c r="A12" s="8" t="s">
        <v>42</v>
      </c>
      <c r="B12" s="9">
        <f>Question!B18*Question!B26</f>
        <v>1500</v>
      </c>
      <c r="C12" s="9"/>
      <c r="D12" s="7"/>
    </row>
    <row r="13" spans="1:4" x14ac:dyDescent="0.25">
      <c r="A13" s="8" t="s">
        <v>43</v>
      </c>
      <c r="B13" s="12">
        <f>Question!B21</f>
        <v>200</v>
      </c>
      <c r="C13" s="12">
        <f>SUM(B8:B13)</f>
        <v>17850</v>
      </c>
      <c r="D13" s="7"/>
    </row>
    <row r="14" spans="1:4" x14ac:dyDescent="0.25">
      <c r="A14" s="8"/>
      <c r="B14" s="9"/>
      <c r="C14" s="9">
        <f>C6-C13</f>
        <v>22950</v>
      </c>
      <c r="D14" s="7"/>
    </row>
    <row r="15" spans="1:4" x14ac:dyDescent="0.25">
      <c r="A15" s="8" t="s">
        <v>9</v>
      </c>
      <c r="B15" s="9"/>
      <c r="C15" s="9"/>
      <c r="D15" s="7"/>
    </row>
    <row r="16" spans="1:4" x14ac:dyDescent="0.25">
      <c r="A16" s="8" t="s">
        <v>1</v>
      </c>
      <c r="B16" s="6"/>
      <c r="C16" s="9">
        <f>Question!B6</f>
        <v>1900</v>
      </c>
      <c r="D16" s="7"/>
    </row>
    <row r="17" spans="1:4" x14ac:dyDescent="0.25">
      <c r="A17" s="10" t="s">
        <v>4</v>
      </c>
      <c r="B17" s="6"/>
      <c r="C17" s="13">
        <f>C14+C16</f>
        <v>24850</v>
      </c>
      <c r="D17" s="7"/>
    </row>
    <row r="18" spans="1:4" ht="16.5" x14ac:dyDescent="0.25">
      <c r="A18" s="8"/>
      <c r="B18" s="11"/>
      <c r="C18" s="11"/>
      <c r="D18" s="11"/>
    </row>
    <row r="19" spans="1:4" ht="16.5" x14ac:dyDescent="0.25">
      <c r="A19" s="10"/>
      <c r="B19" s="11"/>
      <c r="C19" s="11"/>
      <c r="D19" s="11"/>
    </row>
    <row r="20" spans="1:4" x14ac:dyDescent="0.25">
      <c r="A20" s="26" t="s">
        <v>45</v>
      </c>
      <c r="B20" s="26"/>
      <c r="C20" s="26"/>
      <c r="D20" s="26"/>
    </row>
    <row r="21" spans="1:4" x14ac:dyDescent="0.25">
      <c r="A21" s="27"/>
      <c r="B21" s="27"/>
      <c r="C21" s="27"/>
      <c r="D21" s="27"/>
    </row>
    <row r="22" spans="1:4" x14ac:dyDescent="0.25">
      <c r="A22" s="2"/>
      <c r="B22" s="19" t="s">
        <v>25</v>
      </c>
      <c r="C22" s="19" t="s">
        <v>25</v>
      </c>
      <c r="D22" s="19" t="s">
        <v>25</v>
      </c>
    </row>
    <row r="23" spans="1:4" x14ac:dyDescent="0.25">
      <c r="A23" s="4" t="s">
        <v>10</v>
      </c>
      <c r="B23" s="17" t="s">
        <v>52</v>
      </c>
      <c r="C23" s="17" t="s">
        <v>53</v>
      </c>
      <c r="D23" s="24" t="s">
        <v>54</v>
      </c>
    </row>
    <row r="24" spans="1:4" x14ac:dyDescent="0.25">
      <c r="A24" s="2" t="s">
        <v>46</v>
      </c>
      <c r="B24" s="14">
        <f>Question!B10</f>
        <v>35000</v>
      </c>
      <c r="C24" s="18"/>
      <c r="D24" s="14">
        <f>B24-C24</f>
        <v>35000</v>
      </c>
    </row>
    <row r="25" spans="1:4" x14ac:dyDescent="0.25">
      <c r="A25" s="2" t="s">
        <v>47</v>
      </c>
      <c r="B25" s="14">
        <f>Question!B18</f>
        <v>15000</v>
      </c>
      <c r="C25" s="14">
        <f>Answer!B12</f>
        <v>1500</v>
      </c>
      <c r="D25" s="20">
        <f>B25-C25</f>
        <v>13500</v>
      </c>
    </row>
    <row r="26" spans="1:4" x14ac:dyDescent="0.25">
      <c r="A26" s="4"/>
      <c r="B26" s="18"/>
      <c r="C26" s="18"/>
      <c r="D26" s="14">
        <f>D24+D25</f>
        <v>48500</v>
      </c>
    </row>
    <row r="27" spans="1:4" x14ac:dyDescent="0.25">
      <c r="A27" s="4" t="s">
        <v>11</v>
      </c>
      <c r="B27" s="18"/>
      <c r="C27" s="18"/>
      <c r="D27" s="18"/>
    </row>
    <row r="28" spans="1:4" x14ac:dyDescent="0.25">
      <c r="A28" s="2" t="s">
        <v>12</v>
      </c>
      <c r="B28" s="14"/>
      <c r="C28" s="14">
        <f>Question!B25</f>
        <v>20500</v>
      </c>
      <c r="D28" s="14"/>
    </row>
    <row r="29" spans="1:4" x14ac:dyDescent="0.25">
      <c r="A29" s="2" t="s">
        <v>13</v>
      </c>
      <c r="B29" s="14"/>
      <c r="C29" s="14">
        <f>Question!B14</f>
        <v>5600</v>
      </c>
      <c r="D29" s="14"/>
    </row>
    <row r="30" spans="1:4" x14ac:dyDescent="0.25">
      <c r="A30" s="2" t="s">
        <v>49</v>
      </c>
      <c r="B30" s="14"/>
      <c r="C30" s="14">
        <f>Question!B24</f>
        <v>800</v>
      </c>
      <c r="D30" s="14"/>
    </row>
    <row r="31" spans="1:4" ht="15.75" customHeight="1" x14ac:dyDescent="0.25">
      <c r="A31" s="2" t="s">
        <v>48</v>
      </c>
      <c r="B31" s="14"/>
      <c r="C31" s="20">
        <f>Question!B11-Question!B19</f>
        <v>300</v>
      </c>
      <c r="D31" s="14"/>
    </row>
    <row r="32" spans="1:4" x14ac:dyDescent="0.25">
      <c r="A32" s="4"/>
      <c r="B32" s="14"/>
      <c r="C32" s="14">
        <f>SUM(C28:C31)</f>
        <v>27200</v>
      </c>
      <c r="D32" s="14"/>
    </row>
    <row r="33" spans="1:4" x14ac:dyDescent="0.25">
      <c r="A33" s="4" t="s">
        <v>15</v>
      </c>
      <c r="B33" s="14"/>
      <c r="C33" s="14"/>
      <c r="D33" s="14"/>
    </row>
    <row r="34" spans="1:4" x14ac:dyDescent="0.25">
      <c r="A34" s="2" t="s">
        <v>16</v>
      </c>
      <c r="B34" s="14">
        <f>Question!B16</f>
        <v>6800</v>
      </c>
      <c r="C34" s="14"/>
      <c r="D34" s="14"/>
    </row>
    <row r="35" spans="1:4" x14ac:dyDescent="0.25">
      <c r="A35" s="2" t="s">
        <v>50</v>
      </c>
      <c r="B35" s="14">
        <f>Question!B23</f>
        <v>450</v>
      </c>
      <c r="C35" s="14"/>
      <c r="D35" s="14"/>
    </row>
    <row r="36" spans="1:4" x14ac:dyDescent="0.25">
      <c r="A36" s="2" t="s">
        <v>32</v>
      </c>
      <c r="B36" s="20">
        <f>Question!B17</f>
        <v>1000</v>
      </c>
      <c r="C36" s="20">
        <f>SUM(B34:B36)</f>
        <v>8250</v>
      </c>
      <c r="D36" s="14"/>
    </row>
    <row r="37" spans="1:4" x14ac:dyDescent="0.25">
      <c r="A37" s="2" t="s">
        <v>17</v>
      </c>
      <c r="B37" s="14"/>
      <c r="C37" s="14"/>
      <c r="D37" s="20">
        <f>C32-C36</f>
        <v>18950</v>
      </c>
    </row>
    <row r="38" spans="1:4" x14ac:dyDescent="0.25">
      <c r="A38" s="2" t="s">
        <v>18</v>
      </c>
      <c r="B38" s="14"/>
      <c r="C38" s="14"/>
      <c r="D38" s="14">
        <f>D26+D37</f>
        <v>67450</v>
      </c>
    </row>
    <row r="39" spans="1:4" x14ac:dyDescent="0.25">
      <c r="A39" s="2"/>
      <c r="B39" s="14"/>
      <c r="C39" s="14"/>
      <c r="D39" s="14"/>
    </row>
    <row r="40" spans="1:4" x14ac:dyDescent="0.25">
      <c r="A40" s="4" t="s">
        <v>19</v>
      </c>
      <c r="B40" s="14"/>
      <c r="C40" s="14"/>
      <c r="D40" s="14"/>
    </row>
    <row r="41" spans="1:4" x14ac:dyDescent="0.25">
      <c r="A41" s="2" t="s">
        <v>55</v>
      </c>
      <c r="B41" s="14"/>
      <c r="C41" s="14" t="s">
        <v>14</v>
      </c>
      <c r="D41" s="20">
        <f>Question!B20</f>
        <v>5000</v>
      </c>
    </row>
    <row r="42" spans="1:4" x14ac:dyDescent="0.25">
      <c r="A42" s="4" t="s">
        <v>20</v>
      </c>
      <c r="B42" s="14"/>
      <c r="C42" s="14"/>
      <c r="D42" s="21">
        <f>D38-D41</f>
        <v>62450</v>
      </c>
    </row>
    <row r="43" spans="1:4" x14ac:dyDescent="0.25">
      <c r="A43" s="2"/>
      <c r="B43" s="18"/>
      <c r="C43" s="18"/>
      <c r="D43" s="18"/>
    </row>
    <row r="44" spans="1:4" x14ac:dyDescent="0.25">
      <c r="A44" s="4" t="s">
        <v>21</v>
      </c>
      <c r="B44" s="18"/>
      <c r="C44" s="18"/>
      <c r="D44" s="18"/>
    </row>
    <row r="45" spans="1:4" x14ac:dyDescent="0.25">
      <c r="A45" s="2" t="s">
        <v>22</v>
      </c>
      <c r="B45" s="18"/>
      <c r="C45" s="18"/>
      <c r="D45" s="14">
        <f>Question!B12</f>
        <v>45000</v>
      </c>
    </row>
    <row r="46" spans="1:4" x14ac:dyDescent="0.25">
      <c r="A46" s="2" t="s">
        <v>4</v>
      </c>
      <c r="B46" s="18"/>
      <c r="C46" s="18"/>
      <c r="D46" s="20">
        <f>C17</f>
        <v>24850</v>
      </c>
    </row>
    <row r="47" spans="1:4" x14ac:dyDescent="0.25">
      <c r="A47" s="2"/>
      <c r="B47" s="18"/>
      <c r="C47" s="18"/>
      <c r="D47" s="14">
        <f>D45+D46</f>
        <v>69850</v>
      </c>
    </row>
    <row r="48" spans="1:4" x14ac:dyDescent="0.25">
      <c r="A48" s="2" t="s">
        <v>23</v>
      </c>
      <c r="B48" s="18"/>
      <c r="C48" s="18"/>
      <c r="D48" s="20">
        <f>Question!B13</f>
        <v>7400</v>
      </c>
    </row>
    <row r="49" spans="1:4" x14ac:dyDescent="0.25">
      <c r="A49" s="4" t="s">
        <v>24</v>
      </c>
      <c r="B49" s="17"/>
      <c r="C49" s="17"/>
      <c r="D49" s="21">
        <f>D47-D48</f>
        <v>62450</v>
      </c>
    </row>
  </sheetData>
  <mergeCells count="3">
    <mergeCell ref="A3:D3"/>
    <mergeCell ref="A20:D20"/>
    <mergeCell ref="A21:D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</vt:lpstr>
      <vt:lpstr>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dcterms:created xsi:type="dcterms:W3CDTF">2021-11-09T08:38:25Z</dcterms:created>
  <dcterms:modified xsi:type="dcterms:W3CDTF">2022-11-23T18:17:55Z</dcterms:modified>
</cp:coreProperties>
</file>