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271" documentId="8_{A80F04D5-976F-45B9-8F38-9A254788BA8D}" xr6:coauthVersionLast="47" xr6:coauthVersionMax="47" xr10:uidLastSave="{01E55A3B-9311-4E11-93C2-D21B5C9351B0}"/>
  <bookViews>
    <workbookView xWindow="-120" yWindow="-120" windowWidth="24240" windowHeight="13140" activeTab="1" xr2:uid="{7CC2A0E3-6781-48DD-BC4B-E86BBF26D149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2" l="1"/>
  <c r="C35" i="2"/>
  <c r="C34" i="2"/>
  <c r="C33" i="2"/>
  <c r="B32" i="2"/>
  <c r="B31" i="2"/>
  <c r="B30" i="2"/>
  <c r="C27" i="2"/>
  <c r="C28" i="2"/>
  <c r="B42" i="2"/>
  <c r="B41" i="2"/>
  <c r="B40" i="2"/>
  <c r="C26" i="2"/>
  <c r="A22" i="2"/>
  <c r="B17" i="2"/>
  <c r="B16" i="2"/>
  <c r="B15" i="2"/>
  <c r="B14" i="2"/>
  <c r="C8" i="2"/>
  <c r="B13" i="2"/>
  <c r="C12" i="2"/>
  <c r="B11" i="2"/>
  <c r="C6" i="2"/>
  <c r="B5" i="2"/>
  <c r="B19" i="2" s="1"/>
  <c r="C18" i="2" s="1"/>
  <c r="C19" i="2" s="1"/>
  <c r="B10" i="2"/>
  <c r="C9" i="2"/>
  <c r="B7" i="2"/>
  <c r="A1" i="2"/>
</calcChain>
</file>

<file path=xl/sharedStrings.xml><?xml version="1.0" encoding="utf-8"?>
<sst xmlns="http://schemas.openxmlformats.org/spreadsheetml/2006/main" count="60" uniqueCount="39">
  <si>
    <t>Purchases</t>
  </si>
  <si>
    <t xml:space="preserve">Sales Revenue </t>
  </si>
  <si>
    <t>Sales Revenue Returns</t>
  </si>
  <si>
    <t xml:space="preserve">Trade Payables </t>
  </si>
  <si>
    <t>?</t>
  </si>
  <si>
    <t>£000</t>
  </si>
  <si>
    <t>Wages</t>
  </si>
  <si>
    <t>Drawings</t>
  </si>
  <si>
    <t>Property</t>
  </si>
  <si>
    <t>Heat and Light</t>
  </si>
  <si>
    <t xml:space="preserve">Opening Inventory </t>
  </si>
  <si>
    <t>Jill Wilson</t>
  </si>
  <si>
    <t>Bank Loan</t>
  </si>
  <si>
    <t>Trade Receivables</t>
  </si>
  <si>
    <t>Rent Received</t>
  </si>
  <si>
    <t>Discount Allowed</t>
  </si>
  <si>
    <t>Equity</t>
  </si>
  <si>
    <t>£</t>
  </si>
  <si>
    <t>Less Cost of Sales</t>
  </si>
  <si>
    <t>Gross Profit</t>
  </si>
  <si>
    <t>Less Expenses</t>
  </si>
  <si>
    <t>Profit for the Year</t>
  </si>
  <si>
    <t>Godel</t>
  </si>
  <si>
    <t>It is anticipated that Sales Revenue will increase by 10%.</t>
  </si>
  <si>
    <t>The Gross Profit ratio will be the same as Year 4.</t>
  </si>
  <si>
    <t>£5,000 will be received from renting out property.</t>
  </si>
  <si>
    <t>Existing Year 4 expenses will increase by 25%.</t>
  </si>
  <si>
    <t>If Sales Revenue is above £50,000, a bonus of 10% on the amount over £50,000 will be paid to the employees.</t>
  </si>
  <si>
    <t>A £2,000 Bank Loan will be taken at the start of the year, with interest of 8% per annum.</t>
  </si>
  <si>
    <t>Estimated Income Statement of Godel for year ended 30 April Year 5</t>
  </si>
  <si>
    <t>Sales Revenue</t>
  </si>
  <si>
    <t>Less</t>
  </si>
  <si>
    <t>Expenses</t>
  </si>
  <si>
    <t>Bonus</t>
  </si>
  <si>
    <t>Finance Costs</t>
  </si>
  <si>
    <t>Add Rent Received</t>
  </si>
  <si>
    <t>GP Ratio</t>
  </si>
  <si>
    <t>Year 4</t>
  </si>
  <si>
    <t>Trial Balance of Jill Wilson as at 31 December Year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</si>
</sst>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49" fontId="2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49" fontId="2" fillId="0" borderId="0" xfId="0" applyNumberFormat="1" applyFont="1" applyAlignment="1">
      <alignment horizontal="right" vertical="center" wrapText="1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 indent="4"/>
    </xf>
    <xf numFmtId="0" fontId="1" fillId="0" borderId="0" xfId="0" applyFont="1" applyAlignment="1">
      <alignment horizontal="left" wrapText="1"/>
    </xf>
    <xf numFmtId="9" fontId="1" fillId="0" borderId="0" xfId="1" applyFont="1"/>
    <xf numFmtId="9" fontId="1" fillId="0" borderId="0" xfId="1" applyFont="1" applyBorder="1" applyAlignment="1">
      <alignment horizontal="right" vertical="center" wrapText="1"/>
    </xf>
    <xf numFmtId="3" fontId="1" fillId="0" borderId="0" xfId="0" applyNumberFormat="1" applyFont="1"/>
    <xf numFmtId="9" fontId="1" fillId="0" borderId="0" xfId="1" applyFont="1" applyAlignment="1">
      <alignment vertical="center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D29"/>
  <sheetViews>
    <sheetView workbookViewId="0">
      <selection activeCell="C27" sqref="C27"/>
    </sheetView>
  </sheetViews>
  <sheetFormatPr defaultColWidth="9.140625" defaultRowHeight="14.25" x14ac:dyDescent="0.2"/>
  <cols>
    <col min="1" max="1" width="22.42578125" style="1" bestFit="1" customWidth="1"/>
    <col min="2" max="2" width="9.140625" style="1"/>
    <col min="3" max="3" width="17.42578125" style="1" customWidth="1"/>
    <col min="4" max="16384" width="9.140625" style="1"/>
  </cols>
  <sheetData>
    <row r="1" spans="1:4" ht="15" x14ac:dyDescent="0.25">
      <c r="A1" s="2" t="s">
        <v>11</v>
      </c>
    </row>
    <row r="3" spans="1:4" ht="15" x14ac:dyDescent="0.2">
      <c r="A3" s="7"/>
      <c r="B3" s="10" t="s">
        <v>5</v>
      </c>
      <c r="C3" s="8"/>
      <c r="D3" s="10" t="s">
        <v>5</v>
      </c>
    </row>
    <row r="4" spans="1:4" x14ac:dyDescent="0.2">
      <c r="A4" s="8" t="s">
        <v>0</v>
      </c>
      <c r="B4" s="9">
        <v>100</v>
      </c>
      <c r="C4" s="8" t="s">
        <v>12</v>
      </c>
      <c r="D4" s="9">
        <v>25</v>
      </c>
    </row>
    <row r="5" spans="1:4" x14ac:dyDescent="0.2">
      <c r="A5" s="8" t="s">
        <v>1</v>
      </c>
      <c r="B5" s="9">
        <v>150</v>
      </c>
      <c r="C5" s="8" t="s">
        <v>9</v>
      </c>
      <c r="D5" s="9">
        <v>15</v>
      </c>
    </row>
    <row r="6" spans="1:4" ht="28.5" x14ac:dyDescent="0.2">
      <c r="A6" s="8" t="s">
        <v>6</v>
      </c>
      <c r="B6" s="9">
        <v>8</v>
      </c>
      <c r="C6" s="8" t="s">
        <v>13</v>
      </c>
      <c r="D6" s="9">
        <v>50</v>
      </c>
    </row>
    <row r="7" spans="1:4" x14ac:dyDescent="0.2">
      <c r="A7" s="8" t="s">
        <v>3</v>
      </c>
      <c r="B7" s="9">
        <v>45</v>
      </c>
      <c r="C7" s="8" t="s">
        <v>8</v>
      </c>
      <c r="D7" s="9">
        <v>80</v>
      </c>
    </row>
    <row r="8" spans="1:4" ht="28.5" x14ac:dyDescent="0.2">
      <c r="A8" s="8" t="s">
        <v>14</v>
      </c>
      <c r="B8" s="9">
        <v>5</v>
      </c>
      <c r="C8" s="8" t="s">
        <v>10</v>
      </c>
      <c r="D8" s="9">
        <v>5</v>
      </c>
    </row>
    <row r="9" spans="1:4" x14ac:dyDescent="0.2">
      <c r="A9" s="8" t="s">
        <v>7</v>
      </c>
      <c r="B9" s="9">
        <v>20</v>
      </c>
      <c r="C9" s="8" t="s">
        <v>15</v>
      </c>
      <c r="D9" s="9">
        <v>2</v>
      </c>
    </row>
    <row r="10" spans="1:4" ht="28.5" x14ac:dyDescent="0.2">
      <c r="A10" s="8" t="s">
        <v>2</v>
      </c>
      <c r="B10" s="9">
        <v>30</v>
      </c>
      <c r="C10" s="8" t="s">
        <v>16</v>
      </c>
      <c r="D10" s="9" t="s">
        <v>4</v>
      </c>
    </row>
    <row r="11" spans="1:4" x14ac:dyDescent="0.2">
      <c r="A11" s="8"/>
      <c r="B11" s="9"/>
      <c r="C11" s="8"/>
      <c r="D11" s="9"/>
    </row>
    <row r="12" spans="1:4" x14ac:dyDescent="0.2">
      <c r="A12" s="3"/>
      <c r="B12" s="3"/>
    </row>
    <row r="13" spans="1:4" ht="15" x14ac:dyDescent="0.2">
      <c r="A13" s="14" t="s">
        <v>22</v>
      </c>
      <c r="B13" s="3"/>
    </row>
    <row r="14" spans="1:4" x14ac:dyDescent="0.2">
      <c r="A14" s="3"/>
      <c r="B14" s="3"/>
    </row>
    <row r="15" spans="1:4" ht="15" x14ac:dyDescent="0.2">
      <c r="A15" s="8"/>
      <c r="B15" s="12" t="s">
        <v>17</v>
      </c>
    </row>
    <row r="16" spans="1:4" x14ac:dyDescent="0.2">
      <c r="A16" s="8" t="s">
        <v>1</v>
      </c>
      <c r="B16" s="13">
        <v>50000</v>
      </c>
    </row>
    <row r="17" spans="1:3" x14ac:dyDescent="0.2">
      <c r="A17" s="8" t="s">
        <v>18</v>
      </c>
      <c r="B17" s="13">
        <v>20000</v>
      </c>
    </row>
    <row r="18" spans="1:3" x14ac:dyDescent="0.2">
      <c r="A18" s="8" t="s">
        <v>19</v>
      </c>
      <c r="B18" s="13">
        <v>30000</v>
      </c>
    </row>
    <row r="19" spans="1:3" x14ac:dyDescent="0.2">
      <c r="A19" s="8" t="s">
        <v>20</v>
      </c>
      <c r="B19" s="13">
        <v>8000</v>
      </c>
    </row>
    <row r="20" spans="1:3" x14ac:dyDescent="0.2">
      <c r="A20" s="8" t="s">
        <v>21</v>
      </c>
      <c r="B20" s="13">
        <v>22000</v>
      </c>
    </row>
    <row r="21" spans="1:3" x14ac:dyDescent="0.2">
      <c r="A21" s="3"/>
      <c r="B21" s="4"/>
    </row>
    <row r="22" spans="1:3" ht="42.75" x14ac:dyDescent="0.2">
      <c r="A22" s="15" t="s">
        <v>23</v>
      </c>
      <c r="B22" s="18">
        <v>0.1</v>
      </c>
    </row>
    <row r="23" spans="1:3" ht="42.75" x14ac:dyDescent="0.2">
      <c r="A23" s="15" t="s">
        <v>24</v>
      </c>
    </row>
    <row r="24" spans="1:3" ht="42.75" x14ac:dyDescent="0.2">
      <c r="A24" s="15" t="s">
        <v>25</v>
      </c>
      <c r="B24" s="13">
        <v>5000</v>
      </c>
    </row>
    <row r="25" spans="1:3" ht="42.75" x14ac:dyDescent="0.2">
      <c r="A25" s="15" t="s">
        <v>26</v>
      </c>
      <c r="B25" s="19">
        <v>0.25</v>
      </c>
    </row>
    <row r="26" spans="1:3" ht="85.5" x14ac:dyDescent="0.2">
      <c r="A26" s="15" t="s">
        <v>27</v>
      </c>
      <c r="B26" s="13">
        <v>50000</v>
      </c>
      <c r="C26" s="21">
        <v>0.1</v>
      </c>
    </row>
    <row r="27" spans="1:3" ht="71.25" x14ac:dyDescent="0.2">
      <c r="A27" s="15" t="s">
        <v>28</v>
      </c>
      <c r="B27" s="13">
        <v>2000</v>
      </c>
      <c r="C27" s="21">
        <v>0.08</v>
      </c>
    </row>
    <row r="28" spans="1:3" x14ac:dyDescent="0.2">
      <c r="A28" s="16"/>
    </row>
    <row r="29" spans="1:3" x14ac:dyDescent="0.2">
      <c r="A29" s="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FF6CA-FE9B-4C09-93AA-9562872B0E27}">
  <dimension ref="A1:D43"/>
  <sheetViews>
    <sheetView tabSelected="1" topLeftCell="A28" workbookViewId="0">
      <selection activeCell="A3" sqref="A3:C3"/>
    </sheetView>
  </sheetViews>
  <sheetFormatPr defaultColWidth="9.140625" defaultRowHeight="14.25" x14ac:dyDescent="0.2"/>
  <cols>
    <col min="1" max="1" width="28.140625" style="1" customWidth="1"/>
    <col min="2" max="16384" width="9.140625" style="1"/>
  </cols>
  <sheetData>
    <row r="1" spans="1:3" ht="15" x14ac:dyDescent="0.25">
      <c r="A1" s="2" t="str">
        <f>Question!A1</f>
        <v>Jill Wilson</v>
      </c>
    </row>
    <row r="3" spans="1:3" ht="30" customHeight="1" x14ac:dyDescent="0.2">
      <c r="A3" s="25" t="s">
        <v>38</v>
      </c>
      <c r="B3" s="25"/>
      <c r="C3" s="25"/>
    </row>
    <row r="4" spans="1:3" ht="15" x14ac:dyDescent="0.25">
      <c r="A4"/>
      <c r="B4" s="5" t="s">
        <v>5</v>
      </c>
      <c r="C4" s="5" t="s">
        <v>5</v>
      </c>
    </row>
    <row r="5" spans="1:3" x14ac:dyDescent="0.2">
      <c r="A5" s="8" t="s">
        <v>0</v>
      </c>
      <c r="B5" s="3">
        <f>Question!B4</f>
        <v>100</v>
      </c>
      <c r="C5" s="3"/>
    </row>
    <row r="6" spans="1:3" x14ac:dyDescent="0.2">
      <c r="A6" s="8" t="s">
        <v>1</v>
      </c>
      <c r="C6" s="3">
        <f>Question!B5</f>
        <v>150</v>
      </c>
    </row>
    <row r="7" spans="1:3" x14ac:dyDescent="0.2">
      <c r="A7" s="8" t="s">
        <v>6</v>
      </c>
      <c r="B7" s="1">
        <f>Question!B6</f>
        <v>8</v>
      </c>
      <c r="C7" s="3"/>
    </row>
    <row r="8" spans="1:3" x14ac:dyDescent="0.2">
      <c r="A8" s="8" t="s">
        <v>3</v>
      </c>
      <c r="C8" s="3">
        <f>Question!B7</f>
        <v>45</v>
      </c>
    </row>
    <row r="9" spans="1:3" x14ac:dyDescent="0.2">
      <c r="A9" s="8" t="s">
        <v>14</v>
      </c>
      <c r="C9" s="3">
        <f>Question!B8</f>
        <v>5</v>
      </c>
    </row>
    <row r="10" spans="1:3" x14ac:dyDescent="0.2">
      <c r="A10" s="8" t="s">
        <v>7</v>
      </c>
      <c r="B10" s="1">
        <f>Question!B9</f>
        <v>20</v>
      </c>
      <c r="C10" s="3"/>
    </row>
    <row r="11" spans="1:3" x14ac:dyDescent="0.2">
      <c r="A11" s="8" t="s">
        <v>2</v>
      </c>
      <c r="B11" s="1">
        <f>Question!B10</f>
        <v>30</v>
      </c>
      <c r="C11" s="3"/>
    </row>
    <row r="12" spans="1:3" x14ac:dyDescent="0.2">
      <c r="A12" s="8" t="s">
        <v>12</v>
      </c>
      <c r="B12" s="3"/>
      <c r="C12" s="3">
        <f>Question!D4</f>
        <v>25</v>
      </c>
    </row>
    <row r="13" spans="1:3" x14ac:dyDescent="0.2">
      <c r="A13" s="8" t="s">
        <v>9</v>
      </c>
      <c r="B13" s="3">
        <f>Question!D5</f>
        <v>15</v>
      </c>
      <c r="C13" s="3"/>
    </row>
    <row r="14" spans="1:3" x14ac:dyDescent="0.2">
      <c r="A14" s="8" t="s">
        <v>13</v>
      </c>
      <c r="B14" s="3">
        <f>Question!D6</f>
        <v>50</v>
      </c>
      <c r="C14" s="3"/>
    </row>
    <row r="15" spans="1:3" x14ac:dyDescent="0.2">
      <c r="A15" s="8" t="s">
        <v>8</v>
      </c>
      <c r="B15" s="3">
        <f>Question!D7</f>
        <v>80</v>
      </c>
      <c r="C15" s="3"/>
    </row>
    <row r="16" spans="1:3" x14ac:dyDescent="0.2">
      <c r="A16" s="8" t="s">
        <v>10</v>
      </c>
      <c r="B16" s="3">
        <f>Question!D8</f>
        <v>5</v>
      </c>
      <c r="C16" s="3"/>
    </row>
    <row r="17" spans="1:4" x14ac:dyDescent="0.2">
      <c r="A17" s="8" t="s">
        <v>15</v>
      </c>
      <c r="B17" s="3">
        <f>Question!D9</f>
        <v>2</v>
      </c>
      <c r="C17" s="3"/>
    </row>
    <row r="18" spans="1:4" x14ac:dyDescent="0.2">
      <c r="A18" s="8" t="s">
        <v>16</v>
      </c>
      <c r="B18" s="3"/>
      <c r="C18" s="3">
        <f>B19-SUM(C5:C17)</f>
        <v>85</v>
      </c>
    </row>
    <row r="19" spans="1:4" ht="15" customHeight="1" x14ac:dyDescent="0.2">
      <c r="B19" s="11">
        <f>SUM(B5:B18)</f>
        <v>310</v>
      </c>
      <c r="C19" s="11">
        <f>SUM(C5:C18)</f>
        <v>310</v>
      </c>
    </row>
    <row r="20" spans="1:4" ht="15" customHeight="1" x14ac:dyDescent="0.2"/>
    <row r="22" spans="1:4" ht="15" x14ac:dyDescent="0.25">
      <c r="A22" s="2" t="str">
        <f>Question!A13</f>
        <v>Godel</v>
      </c>
    </row>
    <row r="24" spans="1:4" ht="14.1" customHeight="1" x14ac:dyDescent="0.2">
      <c r="A24" s="26" t="s">
        <v>29</v>
      </c>
      <c r="B24" s="26"/>
      <c r="C24" s="26"/>
      <c r="D24" s="26"/>
    </row>
    <row r="25" spans="1:4" x14ac:dyDescent="0.2">
      <c r="A25" s="26"/>
      <c r="B25" s="26"/>
      <c r="C25" s="26"/>
      <c r="D25" s="26"/>
    </row>
    <row r="26" spans="1:4" ht="15" x14ac:dyDescent="0.2">
      <c r="A26" s="8" t="s">
        <v>30</v>
      </c>
      <c r="B26" s="9"/>
      <c r="C26" s="13">
        <f>Question!B16+(Question!B22*Question!B16)</f>
        <v>55000</v>
      </c>
      <c r="D26" s="6"/>
    </row>
    <row r="27" spans="1:4" ht="15" x14ac:dyDescent="0.2">
      <c r="A27" s="8" t="s">
        <v>18</v>
      </c>
      <c r="B27" s="9"/>
      <c r="C27" s="22">
        <f>C26-C28</f>
        <v>22000</v>
      </c>
      <c r="D27" s="6"/>
    </row>
    <row r="28" spans="1:4" ht="15" x14ac:dyDescent="0.2">
      <c r="A28" s="8" t="s">
        <v>19</v>
      </c>
      <c r="B28" s="9"/>
      <c r="C28" s="13">
        <f>C26*B42</f>
        <v>33000</v>
      </c>
      <c r="D28" s="6"/>
    </row>
    <row r="29" spans="1:4" ht="15" x14ac:dyDescent="0.2">
      <c r="A29" s="8" t="s">
        <v>31</v>
      </c>
      <c r="B29" s="9"/>
      <c r="C29" s="9"/>
      <c r="D29" s="6"/>
    </row>
    <row r="30" spans="1:4" ht="15" x14ac:dyDescent="0.2">
      <c r="A30" s="8" t="s">
        <v>32</v>
      </c>
      <c r="B30" s="13">
        <f>Question!B19+(Question!B19*Question!B25)</f>
        <v>10000</v>
      </c>
      <c r="C30" s="9"/>
      <c r="D30" s="6"/>
    </row>
    <row r="31" spans="1:4" ht="15" x14ac:dyDescent="0.2">
      <c r="A31" s="8" t="s">
        <v>33</v>
      </c>
      <c r="B31" s="9">
        <f>IF(C26&gt;Question!B26,(Answer!C26-Question!B26)*Question!C26)</f>
        <v>500</v>
      </c>
      <c r="C31" s="9"/>
      <c r="D31" s="6"/>
    </row>
    <row r="32" spans="1:4" ht="15" x14ac:dyDescent="0.2">
      <c r="A32" s="8" t="s">
        <v>34</v>
      </c>
      <c r="B32" s="23">
        <f>Question!B27*Question!C27</f>
        <v>160</v>
      </c>
      <c r="C32" s="9"/>
      <c r="D32" s="6"/>
    </row>
    <row r="33" spans="1:4" ht="15" x14ac:dyDescent="0.2">
      <c r="A33" s="8"/>
      <c r="B33" s="9"/>
      <c r="C33" s="22">
        <f>SUM(B30:B32)</f>
        <v>10660</v>
      </c>
      <c r="D33" s="6"/>
    </row>
    <row r="34" spans="1:4" ht="15" x14ac:dyDescent="0.2">
      <c r="A34" s="8"/>
      <c r="B34" s="9"/>
      <c r="C34" s="13">
        <f>C28-C33</f>
        <v>22340</v>
      </c>
      <c r="D34" s="6"/>
    </row>
    <row r="35" spans="1:4" ht="15" x14ac:dyDescent="0.2">
      <c r="A35" s="8" t="s">
        <v>35</v>
      </c>
      <c r="B35" s="9"/>
      <c r="C35" s="22">
        <f>Question!B24</f>
        <v>5000</v>
      </c>
      <c r="D35" s="6"/>
    </row>
    <row r="36" spans="1:4" ht="15" x14ac:dyDescent="0.2">
      <c r="A36" s="8" t="s">
        <v>21</v>
      </c>
      <c r="B36" s="9"/>
      <c r="C36" s="24">
        <f>C34+C35</f>
        <v>27340</v>
      </c>
      <c r="D36" s="6"/>
    </row>
    <row r="39" spans="1:4" ht="15" x14ac:dyDescent="0.25">
      <c r="A39" s="2" t="s">
        <v>36</v>
      </c>
    </row>
    <row r="40" spans="1:4" x14ac:dyDescent="0.2">
      <c r="A40" s="1" t="s">
        <v>37</v>
      </c>
      <c r="B40" s="20">
        <f>Question!B18</f>
        <v>30000</v>
      </c>
    </row>
    <row r="41" spans="1:4" x14ac:dyDescent="0.2">
      <c r="B41" s="20">
        <f>Question!B16</f>
        <v>50000</v>
      </c>
    </row>
    <row r="42" spans="1:4" x14ac:dyDescent="0.2">
      <c r="B42" s="18">
        <f>B40/B41</f>
        <v>0.6</v>
      </c>
    </row>
    <row r="43" spans="1:4" x14ac:dyDescent="0.2">
      <c r="B43" s="18"/>
    </row>
  </sheetData>
  <mergeCells count="2">
    <mergeCell ref="A3:C3"/>
    <mergeCell ref="A24:D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2022-11-24T09:31:14Z</dcterms:modified>
</cp:coreProperties>
</file>