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 defaultThemeVersion="166925"/>
  <xr:revisionPtr revIDLastSave="0" documentId="13_ncr:1_{EEAD67E1-5F2E-44E2-B869-EE7A0D5A8466}" xr6:coauthVersionLast="47" xr6:coauthVersionMax="47" xr10:uidLastSave="{00000000-0000-0000-0000-000000000000}"/>
  <bookViews>
    <workbookView xWindow="-120" yWindow="-120" windowWidth="29040" windowHeight="15840" xr2:uid="{74C22A9D-809F-4EDA-83F2-1F5EE46AE562}"/>
  </bookViews>
  <sheets>
    <sheet sheetId="2" r:id="rId1" name="Iasad Tùsail"/>
    <sheet sheetId="4" r:id="rId2" name="Pàigh Pàigheadh Aon Turais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4" l="1"/>
  <c r="K5" i="4"/>
  <c r="K4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27" i="4"/>
  <c r="F26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F12" i="4"/>
  <c r="C5" i="4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13" i="2"/>
  <c r="F12" i="2"/>
  <c r="C5" i="2"/>
  <c r="D13" i="2" l="1"/>
  <c r="E13" i="2" s="1"/>
  <c r="F13" i="2" s="1"/>
  <c r="D13" i="4"/>
  <c r="E13" i="4" s="1"/>
  <c r="F13" i="4"/>
  <c r="D14" i="4" l="1"/>
  <c r="E14" i="4" s="1"/>
  <c r="F14" i="4" s="1"/>
  <c r="D14" i="2"/>
  <c r="E14" i="2" s="1"/>
  <c r="F14" i="2" s="1"/>
  <c r="D15" i="2" s="1"/>
  <c r="E15" i="2" s="1"/>
  <c r="F15" i="2" s="1"/>
  <c r="D16" i="2" s="1"/>
  <c r="E16" i="2" s="1"/>
  <c r="F16" i="2" s="1"/>
  <c r="D17" i="2" s="1"/>
  <c r="D15" i="4" l="1"/>
  <c r="E15" i="4" s="1"/>
  <c r="F15" i="4" s="1"/>
  <c r="E17" i="2"/>
  <c r="F17" i="2" s="1"/>
  <c r="D18" i="2" s="1"/>
  <c r="D16" i="4" l="1"/>
  <c r="E16" i="4" s="1"/>
  <c r="F16" i="4" s="1"/>
  <c r="E18" i="2"/>
  <c r="F18" i="2" s="1"/>
  <c r="D19" i="2" s="1"/>
  <c r="D17" i="4" l="1"/>
  <c r="E17" i="4" s="1"/>
  <c r="F17" i="4" s="1"/>
  <c r="E19" i="2"/>
  <c r="F19" i="2" s="1"/>
  <c r="D20" i="2" s="1"/>
  <c r="D18" i="4" l="1"/>
  <c r="E18" i="4" s="1"/>
  <c r="F18" i="4" s="1"/>
  <c r="E20" i="2"/>
  <c r="F20" i="2" s="1"/>
  <c r="D21" i="2" s="1"/>
  <c r="D19" i="4" l="1"/>
  <c r="E19" i="4" s="1"/>
  <c r="F19" i="4" s="1"/>
  <c r="E21" i="2"/>
  <c r="F21" i="2" s="1"/>
  <c r="D22" i="2" s="1"/>
  <c r="D20" i="4" l="1"/>
  <c r="E20" i="4" s="1"/>
  <c r="F20" i="4" s="1"/>
  <c r="E22" i="2"/>
  <c r="F22" i="2" s="1"/>
  <c r="D23" i="2" s="1"/>
  <c r="D21" i="4" l="1"/>
  <c r="E21" i="4" s="1"/>
  <c r="F21" i="4" s="1"/>
  <c r="E23" i="2"/>
  <c r="F23" i="2" s="1"/>
  <c r="D24" i="2" s="1"/>
  <c r="D22" i="4" l="1"/>
  <c r="E22" i="4" s="1"/>
  <c r="F22" i="4" s="1"/>
  <c r="E24" i="2"/>
  <c r="F24" i="2" s="1"/>
  <c r="D25" i="2" s="1"/>
  <c r="D23" i="4" l="1"/>
  <c r="E23" i="4" s="1"/>
  <c r="F23" i="4" s="1"/>
  <c r="E25" i="2"/>
  <c r="F25" i="2" s="1"/>
  <c r="D26" i="2" s="1"/>
  <c r="D24" i="4" l="1"/>
  <c r="E24" i="4" s="1"/>
  <c r="F24" i="4" s="1"/>
  <c r="E26" i="2"/>
  <c r="F26" i="2" s="1"/>
  <c r="D27" i="2" s="1"/>
  <c r="D25" i="4" l="1"/>
  <c r="E25" i="4" s="1"/>
  <c r="F25" i="4" s="1"/>
  <c r="E27" i="2"/>
  <c r="F27" i="2" s="1"/>
  <c r="D28" i="2" s="1"/>
  <c r="D26" i="4" l="1"/>
  <c r="E26" i="4" s="1"/>
  <c r="E28" i="2"/>
  <c r="F28" i="2" s="1"/>
  <c r="D29" i="2" s="1"/>
  <c r="D27" i="4" l="1"/>
  <c r="E27" i="4" s="1"/>
  <c r="F27" i="4" s="1"/>
  <c r="E29" i="2"/>
  <c r="F29" i="2" s="1"/>
  <c r="D30" i="2" s="1"/>
  <c r="D28" i="4" l="1"/>
  <c r="E28" i="4" s="1"/>
  <c r="F28" i="4" s="1"/>
  <c r="E30" i="2"/>
  <c r="F30" i="2" s="1"/>
  <c r="D31" i="2" s="1"/>
  <c r="D29" i="4" l="1"/>
  <c r="E29" i="4" s="1"/>
  <c r="F29" i="4" s="1"/>
  <c r="E31" i="2"/>
  <c r="F31" i="2" s="1"/>
  <c r="D32" i="2" s="1"/>
  <c r="D30" i="4" l="1"/>
  <c r="E30" i="4" s="1"/>
  <c r="F30" i="4" s="1"/>
  <c r="E32" i="2"/>
  <c r="F32" i="2" s="1"/>
  <c r="D33" i="2" s="1"/>
  <c r="D31" i="4" l="1"/>
  <c r="E31" i="4" s="1"/>
  <c r="F31" i="4" s="1"/>
  <c r="E33" i="2"/>
  <c r="F33" i="2" s="1"/>
  <c r="D34" i="2" s="1"/>
  <c r="D32" i="4" l="1"/>
  <c r="E32" i="4" s="1"/>
  <c r="F32" i="4" s="1"/>
  <c r="E34" i="2"/>
  <c r="F34" i="2" s="1"/>
  <c r="D35" i="2" s="1"/>
  <c r="D33" i="4" l="1"/>
  <c r="E33" i="4" s="1"/>
  <c r="F33" i="4" s="1"/>
  <c r="E35" i="2"/>
  <c r="F35" i="2" s="1"/>
  <c r="D36" i="2" s="1"/>
  <c r="D34" i="4" l="1"/>
  <c r="E34" i="4" s="1"/>
  <c r="F34" i="4" s="1"/>
  <c r="E36" i="2"/>
  <c r="F36" i="2" s="1"/>
  <c r="D37" i="2" s="1"/>
  <c r="D35" i="4" l="1"/>
  <c r="E35" i="4" s="1"/>
  <c r="F35" i="4" s="1"/>
  <c r="E37" i="2"/>
  <c r="F37" i="2" s="1"/>
  <c r="D38" i="2" s="1"/>
  <c r="D36" i="4" l="1"/>
  <c r="E36" i="4" s="1"/>
  <c r="F36" i="4" s="1"/>
  <c r="E38" i="2"/>
  <c r="F38" i="2" s="1"/>
  <c r="D39" i="2" s="1"/>
  <c r="D37" i="4" l="1"/>
  <c r="E37" i="4" s="1"/>
  <c r="F37" i="4" s="1"/>
  <c r="E39" i="2"/>
  <c r="F39" i="2" s="1"/>
  <c r="D40" i="2" s="1"/>
  <c r="D38" i="4" l="1"/>
  <c r="E38" i="4" s="1"/>
  <c r="F38" i="4" s="1"/>
  <c r="E40" i="2"/>
  <c r="F40" i="2" s="1"/>
  <c r="D41" i="2" s="1"/>
  <c r="D39" i="4" l="1"/>
  <c r="E39" i="4" s="1"/>
  <c r="F39" i="4" s="1"/>
  <c r="E41" i="2"/>
  <c r="F41" i="2" s="1"/>
  <c r="D42" i="2" s="1"/>
  <c r="D40" i="4" l="1"/>
  <c r="E40" i="4" s="1"/>
  <c r="F40" i="4" s="1"/>
  <c r="E42" i="2"/>
  <c r="F42" i="2" s="1"/>
  <c r="D43" i="2" s="1"/>
  <c r="D41" i="4" l="1"/>
  <c r="E41" i="4" s="1"/>
  <c r="F41" i="4" s="1"/>
  <c r="E43" i="2"/>
  <c r="F43" i="2" s="1"/>
  <c r="D44" i="2" s="1"/>
  <c r="D42" i="4" l="1"/>
  <c r="E42" i="4" s="1"/>
  <c r="F42" i="4" s="1"/>
  <c r="E44" i="2"/>
  <c r="F44" i="2" s="1"/>
  <c r="D45" i="2" s="1"/>
  <c r="D43" i="4" l="1"/>
  <c r="E43" i="4" s="1"/>
  <c r="F43" i="4" s="1"/>
  <c r="E45" i="2"/>
  <c r="F45" i="2" s="1"/>
  <c r="D46" i="2" s="1"/>
  <c r="D44" i="4" l="1"/>
  <c r="E44" i="4" s="1"/>
  <c r="F44" i="4" s="1"/>
  <c r="E46" i="2"/>
  <c r="F46" i="2" s="1"/>
  <c r="D47" i="2" s="1"/>
  <c r="D45" i="4" l="1"/>
  <c r="E45" i="4" s="1"/>
  <c r="F45" i="4" s="1"/>
  <c r="E47" i="2"/>
  <c r="F47" i="2" s="1"/>
  <c r="D48" i="2" s="1"/>
  <c r="D46" i="4" l="1"/>
  <c r="E46" i="4" s="1"/>
  <c r="F46" i="4" s="1"/>
  <c r="E48" i="2"/>
  <c r="F48" i="2" s="1"/>
  <c r="D49" i="2" s="1"/>
  <c r="D47" i="4" l="1"/>
  <c r="E47" i="4" s="1"/>
  <c r="F47" i="4" s="1"/>
  <c r="E49" i="2"/>
  <c r="F49" i="2" s="1"/>
  <c r="D50" i="2" s="1"/>
  <c r="D48" i="4" l="1"/>
  <c r="E48" i="4" s="1"/>
  <c r="F48" i="4" s="1"/>
  <c r="E50" i="2"/>
  <c r="F50" i="2" s="1"/>
  <c r="D51" i="2" s="1"/>
  <c r="D49" i="4" l="1"/>
  <c r="E49" i="4" s="1"/>
  <c r="F49" i="4" s="1"/>
  <c r="E51" i="2"/>
  <c r="F51" i="2" s="1"/>
  <c r="D52" i="2" s="1"/>
  <c r="D50" i="4" l="1"/>
  <c r="E50" i="4" s="1"/>
  <c r="F50" i="4" s="1"/>
  <c r="E52" i="2"/>
  <c r="F52" i="2" s="1"/>
  <c r="D53" i="2" s="1"/>
  <c r="D51" i="4" l="1"/>
  <c r="E51" i="4" s="1"/>
  <c r="F51" i="4" s="1"/>
  <c r="E53" i="2"/>
  <c r="F53" i="2" s="1"/>
  <c r="D54" i="2" s="1"/>
  <c r="D52" i="4" l="1"/>
  <c r="E52" i="4" s="1"/>
  <c r="F52" i="4" s="1"/>
  <c r="E54" i="2"/>
  <c r="F54" i="2" s="1"/>
  <c r="D55" i="2" s="1"/>
  <c r="D53" i="4" l="1"/>
  <c r="E53" i="4" s="1"/>
  <c r="F53" i="4" s="1"/>
  <c r="E55" i="2"/>
  <c r="F55" i="2" s="1"/>
  <c r="D56" i="2" s="1"/>
  <c r="D54" i="4" l="1"/>
  <c r="E54" i="4" s="1"/>
  <c r="F54" i="4" s="1"/>
  <c r="E56" i="2"/>
  <c r="F56" i="2" s="1"/>
  <c r="D57" i="2" s="1"/>
  <c r="D55" i="4" l="1"/>
  <c r="E55" i="4" s="1"/>
  <c r="F55" i="4" s="1"/>
  <c r="E57" i="2"/>
  <c r="F57" i="2" s="1"/>
  <c r="D58" i="2" s="1"/>
  <c r="D56" i="4" l="1"/>
  <c r="E56" i="4" s="1"/>
  <c r="F56" i="4" s="1"/>
  <c r="E58" i="2"/>
  <c r="F58" i="2" s="1"/>
  <c r="D59" i="2" s="1"/>
  <c r="D57" i="4" l="1"/>
  <c r="E57" i="4" s="1"/>
  <c r="F57" i="4" s="1"/>
  <c r="E59" i="2"/>
  <c r="F59" i="2" s="1"/>
  <c r="D60" i="2" s="1"/>
  <c r="D58" i="4" l="1"/>
  <c r="E58" i="4" s="1"/>
  <c r="F58" i="4" s="1"/>
  <c r="E60" i="2"/>
  <c r="F60" i="2" s="1"/>
  <c r="D59" i="4" l="1"/>
  <c r="E59" i="4" s="1"/>
  <c r="F59" i="4" s="1"/>
  <c r="D60" i="4" l="1"/>
  <c r="E60" i="4" s="1"/>
  <c r="F60" i="4" s="1"/>
</calcChain>
</file>

<file path=xl/sharedStrings.xml><?xml version="1.0" encoding="utf-8"?>
<sst xmlns="http://schemas.openxmlformats.org/spreadsheetml/2006/main" count="56" uniqueCount="56">
  <si>
    <r>
      <rPr>
        <sz val="11"/>
        <color theme="1"/>
        <rFont val="Trebuchet MS"/>
        <family val="2"/>
        <b/>
      </rPr>
      <t xml:space="preserve">Clàr-ama Ath-phàighidhean Iasaid</t>
    </r>
  </si>
  <si>
    <r>
      <rPr>
        <sz val="11"/>
        <color theme="1"/>
        <rFont val="Trebuchet MS"/>
        <family val="2"/>
      </rPr>
      <t xml:space="preserve">Ùine an Iasaid (bliadhnaichean)</t>
    </r>
  </si>
  <si>
    <r>
      <rPr>
        <sz val="11"/>
        <color theme="1"/>
        <rFont val="Trebuchet MS"/>
        <family val="2"/>
      </rPr>
      <t xml:space="preserve">Ath-phàigheadh mìosail</t>
    </r>
  </si>
  <si>
    <r>
      <rPr>
        <sz val="11"/>
        <color theme="1"/>
        <rFont val="Trebuchet MS"/>
        <family val="2"/>
        <b/>
      </rPr>
      <t xml:space="preserve">Ùine (mìosan)</t>
    </r>
  </si>
  <si>
    <r>
      <rPr>
        <sz val="11"/>
        <color theme="1"/>
        <rFont val="Trebuchet MS"/>
        <family val="2"/>
        <b/>
      </rPr>
      <t xml:space="preserve">Sùim ath-phàighidh</t>
    </r>
  </si>
  <si>
    <r>
      <rPr>
        <sz val="11"/>
        <color theme="1"/>
        <rFont val="Trebuchet MS"/>
        <family val="2"/>
      </rPr>
      <t xml:space="preserve">Reat rèidh bliadhnail èifeachdach </t>
    </r>
  </si>
  <si>
    <r>
      <rPr>
        <sz val="11"/>
        <color theme="1"/>
        <rFont val="Trebuchet MS"/>
        <family val="2"/>
      </rPr>
      <t xml:space="preserve">Reat rèidh mìosail èifeachdach </t>
    </r>
  </si>
  <si>
    <r>
      <rPr>
        <sz val="11"/>
        <color theme="1"/>
        <rFont val="Trebuchet MS"/>
        <family val="2"/>
      </rPr>
      <t xml:space="preserve">Meud an iasaid an toiseach</t>
    </r>
  </si>
  <si>
    <r>
      <rPr>
        <sz val="11"/>
        <color theme="1"/>
        <rFont val="Trebuchet MS"/>
        <family val="2"/>
        <b/>
      </rPr>
      <t xml:space="preserve">Cuibhreann rèidh den ath-phàigheadh (£)</t>
    </r>
  </si>
  <si>
    <r>
      <rPr>
        <sz val="11"/>
        <color theme="1"/>
        <rFont val="Trebuchet MS"/>
        <family val="2"/>
        <b/>
      </rPr>
      <t xml:space="preserve">Cuibhreann calpa den ath-phàigheadh (£)</t>
    </r>
  </si>
  <si>
    <r>
      <rPr>
        <sz val="11"/>
        <color theme="1"/>
        <rFont val="Trebuchet MS"/>
        <family val="2"/>
        <b/>
      </rPr>
      <t xml:space="preserve">Iasad ri phàigheadh (£)</t>
    </r>
  </si>
  <si>
    <r>
      <rPr>
        <sz val="11"/>
        <color theme="1"/>
        <rFont val="Trebuchet MS"/>
        <family val="2"/>
      </rPr>
      <t xml:space="preserve">ath-phàigheadh mìosail mas-fhìor, chaidh am fìor ath-phàigheadh </t>
    </r>
  </si>
  <si>
    <r>
      <rPr>
        <sz val="11"/>
        <color theme="1"/>
        <rFont val="Trebuchet MS"/>
        <family val="2"/>
      </rPr>
      <t xml:space="preserve">le làimh gu notaichean is sgillinnean.</t>
    </r>
  </si>
  <si>
    <r>
      <rPr>
        <sz val="11"/>
        <color theme="1"/>
        <rFont val="Trebuchet MS"/>
        <family val="2"/>
      </rPr>
      <t xml:space="preserve">Chaidh an t-ath-phàigheadh deireannach atharrachadh le làimh gus</t>
    </r>
  </si>
  <si>
    <r>
      <rPr>
        <sz val="11"/>
        <color theme="1"/>
        <rFont val="Trebuchet MS"/>
        <family val="2"/>
      </rPr>
      <t xml:space="preserve">air a shoilleireachadh ann am buidhe).</t>
    </r>
  </si>
  <si>
    <r>
      <rPr>
        <sz val="11"/>
        <color theme="1"/>
        <rFont val="Trebuchet MS"/>
        <family val="2"/>
      </rPr>
      <t xml:space="preserve">Às dèidh na foirmlean sa chlàr-ama iasaid a chrìochnachadh le </t>
    </r>
  </si>
  <si>
    <r>
      <rPr>
        <sz val="11"/>
        <color theme="1"/>
        <rFont val="Trebuchet MS"/>
        <family val="2"/>
      </rPr>
      <t xml:space="preserve">Tha cruinneachadh rèidh gu notaichean is sgillinnean a' dèanamh cinnteach</t>
    </r>
  </si>
  <si>
    <r>
      <rPr>
        <sz val="11"/>
        <color theme="1"/>
        <rFont val="Trebuchet MS"/>
        <family val="2"/>
      </rPr>
      <t xml:space="preserve">gu bheil na figearan airson calpa is iasad ri phàigheadh air an </t>
    </r>
  </si>
  <si>
    <r>
      <rPr>
        <sz val="11"/>
        <color theme="1"/>
        <rFont val="Trebuchet MS"/>
        <family val="2"/>
      </rPr>
      <t xml:space="preserve">cruinneachadh gu fèin-ghluasadach cuideachd.</t>
    </r>
  </si>
  <si>
    <r>
      <rPr>
        <sz val="11"/>
        <color theme="1"/>
        <rFont val="Trebuchet MS"/>
        <family val="2"/>
      </rPr>
      <t xml:space="preserve">Beachdan luchd-sgrùdaidh deuchainn:</t>
    </r>
  </si>
  <si>
    <r>
      <rPr>
        <sz val="11"/>
        <color theme="1"/>
        <rFont val="Trebuchet MS"/>
        <family val="2"/>
      </rPr>
      <t xml:space="preserve">mìosail a lorg a' cleachdadh Data -&gt; What-If Analysis -&gt; Goal Seek, ag amas air cealla F60 </t>
    </r>
  </si>
  <si>
    <r>
      <rPr>
        <sz val="11"/>
        <color theme="1"/>
        <rFont val="Trebuchet MS"/>
        <family val="2"/>
      </rPr>
      <t xml:space="preserve">Pàigheadh Aon Turais</t>
    </r>
  </si>
  <si>
    <r>
      <rPr>
        <sz val="11"/>
        <color theme="1"/>
        <rFont val="Trebuchet MS"/>
        <family val="2"/>
      </rPr>
      <t xml:space="preserve">Ath-phàigheadh mìosail ùr</t>
    </r>
  </si>
  <si>
    <r>
      <rPr>
        <sz val="11"/>
        <color theme="1"/>
        <rFont val="Trebuchet MS"/>
        <family val="2"/>
      </rPr>
      <t xml:space="preserve">follaiseachd a-mhàin.</t>
    </r>
  </si>
  <si>
    <r>
      <rPr>
        <sz val="11"/>
        <color theme="1"/>
        <rFont val="Trebuchet MS"/>
        <family val="2"/>
      </rPr>
      <t xml:space="preserve">ath-phàighidh C27-C60 air an ùrachadh gus seo a thoirt fa-near, tha Goal Seek ga chleachdadh a-rithist</t>
    </r>
  </si>
  <si>
    <r>
      <rPr>
        <sz val="11"/>
        <color theme="1"/>
        <rFont val="Trebuchet MS"/>
        <family val="2"/>
      </rPr>
      <t xml:space="preserve">a chruinneachadh le làimh gu notaichean is sgillinnean.</t>
    </r>
  </si>
  <si>
    <r>
      <rPr>
        <sz val="11"/>
        <color theme="1"/>
        <rFont val="Trebuchet MS"/>
        <family val="2"/>
      </rPr>
      <t xml:space="preserve">dèanamh cinnteach gur e neoni luach deireannach an iasaid ri phàigheadh (faic cealla C60).</t>
    </r>
  </si>
  <si>
    <r>
      <rPr>
        <sz val="11"/>
        <color theme="1"/>
        <rFont val="Trebuchet MS"/>
        <family val="2"/>
      </rPr>
      <t xml:space="preserve">Tha ceallan atharraichte (an coimeas ri pàirt (b)) air an soilleireachadh ann an gorm, airson</t>
    </r>
  </si>
  <si>
    <r>
      <rPr>
        <sz val="11"/>
        <color theme="1"/>
        <rFont val="Trebuchet MS"/>
        <family val="2"/>
      </rPr>
      <t xml:space="preserve">Tha an t-iasad ri phàigheadh ann an cealla F26 air atharrachadh le pàigheadh an tiodhlaic.</t>
    </r>
  </si>
  <si>
    <r>
      <rPr>
        <sz val="11"/>
        <color theme="1"/>
        <rFont val="Trebuchet MS"/>
        <family val="2"/>
      </rPr>
      <t xml:space="preserve">Tha cealla ath-phàigheadh mìosail ùr (C9) air a chur ris, le ceallan</t>
    </r>
  </si>
  <si>
    <r>
      <rPr>
        <sz val="11"/>
        <color theme="1"/>
        <rFont val="Trebuchet MS"/>
        <family val="2"/>
      </rPr>
      <t xml:space="preserve">gus cealla F60 a chur gu luach 0 le bhith ag atharrachadh cealla C9. Chaidh cealla C9 an uair sin</t>
    </r>
  </si>
  <si>
    <r>
      <rPr>
        <sz val="11"/>
        <color theme="1"/>
        <rFont val="Trebuchet MS"/>
        <family val="2"/>
      </rPr>
      <t xml:space="preserve">dèanamh cinnteach gur e neoni luach deireannach an iasaid ri phàigheadh (faic cealla C60</t>
    </r>
  </si>
  <si>
    <r>
      <rPr>
        <sz val="11"/>
        <color theme="1"/>
        <rFont val="Trebuchet MS"/>
        <family val="2"/>
      </rPr>
      <t xml:space="preserve">a chur gu luach 0 le bhith ag atharrachadh cealla C7. Chaidh cealla C7 a chruinneachadh</t>
    </r>
  </si>
  <si>
    <r>
      <rPr>
        <sz val="11"/>
        <color theme="1"/>
        <rFont val="Trebuchet MS"/>
        <family val="2"/>
      </rPr>
      <t xml:space="preserve">Pàirt (c) (ii)</t>
    </r>
  </si>
  <si>
    <r>
      <rPr>
        <sz val="11"/>
        <color theme="1"/>
        <rFont val="Trebuchet MS"/>
        <family val="2"/>
      </rPr>
      <t xml:space="preserve">Riadh iomlan air an iasad thùsail</t>
    </r>
  </si>
  <si>
    <r>
      <rPr>
        <sz val="11"/>
        <color theme="1"/>
        <rFont val="Trebuchet MS"/>
        <family val="2"/>
      </rPr>
      <t xml:space="preserve">Riadh iomlan air an iasad atharraichte</t>
    </r>
  </si>
  <si>
    <r>
      <rPr>
        <sz val="11"/>
        <color theme="1"/>
        <rFont val="Trebuchet MS"/>
        <family val="2"/>
      </rPr>
      <t xml:space="preserve">Sàbhaladh</t>
    </r>
  </si>
  <si>
    <r>
      <rPr>
        <sz val="11"/>
        <color theme="1"/>
        <rFont val="Trebuchet MS"/>
        <family val="2"/>
      </rPr>
      <t xml:space="preserve">Is e an sàbhaladh ann an riadh an diofar eadar an riadh iomlan</t>
    </r>
  </si>
  <si>
    <r>
      <rPr>
        <sz val="11"/>
        <color theme="1"/>
        <rFont val="Trebuchet MS"/>
        <family val="2"/>
      </rPr>
      <t xml:space="preserve">ri phàigheadh air an iasad tùsail an aghaidh an iasaid atharraichte.</t>
    </r>
  </si>
  <si>
    <r>
      <rPr>
        <sz val="11"/>
        <rFont val="Trebuchet MS"/>
        <family val="2"/>
      </rPr>
      <t xml:space="preserve">Ainm</t>
    </r>
  </si>
  <si>
    <r>
      <rPr>
        <sz val="11"/>
        <rFont val="Trebuchet MS"/>
        <family val="2"/>
      </rPr>
      <t xml:space="preserve">SCN</t>
    </r>
  </si>
  <si>
    <r>
      <rPr>
        <sz val="11"/>
        <color theme="1"/>
        <rFont val="Trebuchet MS"/>
        <family val="2"/>
        <b/>
      </rPr>
      <t xml:space="preserve">Clàr-ama Ath-phàighidhean Iasaid</t>
    </r>
  </si>
  <si>
    <r>
      <rPr>
        <sz val="11"/>
        <rFont val="Trebuchet MS"/>
        <family val="2"/>
      </rPr>
      <t xml:space="preserve">Ainm</t>
    </r>
  </si>
  <si>
    <r>
      <rPr>
        <sz val="11"/>
        <color theme="1"/>
        <rFont val="Trebuchet MS"/>
        <family val="2"/>
      </rPr>
      <t xml:space="preserve">Meud an iasaid an toiseach</t>
    </r>
  </si>
  <si>
    <r>
      <rPr>
        <sz val="11"/>
        <rFont val="Trebuchet MS"/>
        <family val="2"/>
      </rPr>
      <t xml:space="preserve">SCN</t>
    </r>
  </si>
  <si>
    <r>
      <rPr>
        <sz val="11"/>
        <color theme="1"/>
        <rFont val="Trebuchet MS"/>
        <family val="2"/>
      </rPr>
      <t xml:space="preserve">Reat rèidh bliadhnail èifeachdach</t>
    </r>
  </si>
  <si>
    <r>
      <rPr>
        <sz val="11"/>
        <color theme="1"/>
        <rFont val="Trebuchet MS"/>
        <family val="2"/>
      </rPr>
      <t xml:space="preserve">Reat rèidh mìosail èifeachdach</t>
    </r>
  </si>
  <si>
    <r>
      <rPr>
        <sz val="11"/>
        <color theme="1"/>
        <rFont val="Trebuchet MS"/>
        <family val="2"/>
      </rPr>
      <t xml:space="preserve">Ùine an Iasaid (bliadhnaichean)</t>
    </r>
  </si>
  <si>
    <r>
      <rPr>
        <sz val="11"/>
        <color theme="1"/>
        <rFont val="Trebuchet MS"/>
        <family val="2"/>
      </rPr>
      <t xml:space="preserve">Ath-phàigheadh Mìosail</t>
    </r>
  </si>
  <si>
    <r>
      <rPr>
        <sz val="11"/>
        <color theme="1"/>
        <rFont val="Trebuchet MS"/>
        <family val="2"/>
        <b/>
      </rPr>
      <t xml:space="preserve">Ùine (mìosan)</t>
    </r>
  </si>
  <si>
    <r>
      <rPr>
        <sz val="11"/>
        <color theme="1"/>
        <rFont val="Trebuchet MS"/>
        <family val="2"/>
        <b/>
      </rPr>
      <t xml:space="preserve">Sùim ath-phàighidh</t>
    </r>
  </si>
  <si>
    <r>
      <rPr>
        <sz val="11"/>
        <color theme="1"/>
        <rFont val="Trebuchet MS"/>
        <family val="2"/>
        <b/>
      </rPr>
      <t xml:space="preserve">Cuibhreann rèidh den ath-phàigheadh (£)</t>
    </r>
  </si>
  <si>
    <r>
      <rPr>
        <sz val="11"/>
        <color theme="1"/>
        <rFont val="Trebuchet MS"/>
        <family val="2"/>
        <b/>
      </rPr>
      <t xml:space="preserve">Cuibhreann calpa den ath-phàigheadh (£)</t>
    </r>
  </si>
  <si>
    <r>
      <rPr>
        <sz val="11"/>
        <color theme="1"/>
        <rFont val="Trebuchet MS"/>
        <family val="2"/>
        <b/>
      </rPr>
      <t xml:space="preserve">Iasad ri phàigheadh (£)</t>
    </r>
  </si>
  <si>
    <r>
      <rPr>
        <sz val="11"/>
        <color theme="1"/>
        <rFont val="Trebuchet MS"/>
        <family val="2"/>
      </rPr>
      <t xml:space="preserve">Beachdan luchd-sgrùdaidh deuchainn:</t>
    </r>
  </si>
  <si>
    <r>
      <rPr>
        <sz val="11"/>
        <color theme="1"/>
        <rFont val="Trebuchet MS"/>
        <family val="2"/>
      </rPr>
      <t xml:space="preserve">Chaidh an t-ath-phàigheadh deireannach atharrachadh le làimh gus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</si>
</sst>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(* #,##0.00_);_(* \(#,##0.00\);_(* &quot;-&quot;??_);_(@_)"/>
    <numFmt numFmtId="165" formatCode="_-[$£-809]* #,##0.00_-;\-[$£-809]* #,##0.00_-;_-[$£-809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44" fontId="3" fillId="0" borderId="0" xfId="0" applyNumberFormat="1" applyFont="1" applyAlignment="1">
      <alignment horizontal="center"/>
    </xf>
    <xf numFmtId="10" fontId="3" fillId="0" borderId="0" xfId="2" applyNumberFormat="1" applyFont="1"/>
    <xf numFmtId="44" fontId="3" fillId="0" borderId="0" xfId="0" applyNumberFormat="1" applyFont="1"/>
    <xf numFmtId="10" fontId="3" fillId="0" borderId="1" xfId="2" applyNumberFormat="1" applyFont="1" applyBorder="1"/>
    <xf numFmtId="44" fontId="3" fillId="0" borderId="1" xfId="1" applyFont="1" applyBorder="1"/>
    <xf numFmtId="0" fontId="3" fillId="0" borderId="0" xfId="0" applyFont="1" applyBorder="1"/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6" xfId="0" applyFont="1" applyBorder="1" applyAlignment="1">
      <alignment horizontal="center"/>
    </xf>
    <xf numFmtId="164" fontId="3" fillId="0" borderId="0" xfId="3" applyFont="1" applyBorder="1" applyAlignment="1">
      <alignment horizontal="center"/>
    </xf>
    <xf numFmtId="164" fontId="3" fillId="0" borderId="2" xfId="3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2" xfId="0" applyFont="1" applyBorder="1"/>
    <xf numFmtId="0" fontId="3" fillId="0" borderId="6" xfId="0" quotePrefix="1" applyFont="1" applyBorder="1"/>
    <xf numFmtId="0" fontId="3" fillId="0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7" xfId="0" applyFont="1" applyBorder="1" applyAlignment="1">
      <alignment horizontal="center"/>
    </xf>
    <xf numFmtId="164" fontId="3" fillId="2" borderId="8" xfId="3" applyFont="1" applyFill="1" applyBorder="1" applyAlignment="1">
      <alignment horizontal="center"/>
    </xf>
    <xf numFmtId="164" fontId="3" fillId="0" borderId="8" xfId="3" applyFont="1" applyBorder="1" applyAlignment="1">
      <alignment horizontal="center"/>
    </xf>
    <xf numFmtId="164" fontId="3" fillId="0" borderId="9" xfId="3" applyFont="1" applyBorder="1" applyAlignment="1">
      <alignment horizontal="center"/>
    </xf>
    <xf numFmtId="0" fontId="3" fillId="3" borderId="0" xfId="0" applyFont="1" applyFill="1"/>
    <xf numFmtId="44" fontId="3" fillId="3" borderId="0" xfId="0" applyNumberFormat="1" applyFont="1" applyFill="1"/>
    <xf numFmtId="44" fontId="3" fillId="3" borderId="0" xfId="1" applyFont="1" applyFill="1"/>
    <xf numFmtId="10" fontId="3" fillId="0" borderId="0" xfId="2" applyNumberFormat="1" applyFont="1" applyBorder="1"/>
    <xf numFmtId="165" fontId="3" fillId="0" borderId="0" xfId="0" applyNumberFormat="1" applyFont="1" applyBorder="1"/>
    <xf numFmtId="44" fontId="3" fillId="3" borderId="1" xfId="1" applyFont="1" applyFill="1" applyBorder="1"/>
    <xf numFmtId="164" fontId="3" fillId="3" borderId="2" xfId="3" applyFont="1" applyFill="1" applyBorder="1" applyAlignment="1">
      <alignment horizontal="center"/>
    </xf>
    <xf numFmtId="164" fontId="3" fillId="3" borderId="0" xfId="3" applyFont="1" applyFill="1" applyBorder="1" applyAlignment="1">
      <alignment horizontal="center"/>
    </xf>
    <xf numFmtId="0" fontId="3" fillId="0" borderId="7" xfId="0" applyFont="1" applyFill="1" applyBorder="1"/>
    <xf numFmtId="0" fontId="3" fillId="0" borderId="0" xfId="0" quotePrefix="1" applyFont="1" applyBorder="1"/>
    <xf numFmtId="0" fontId="3" fillId="0" borderId="0" xfId="0" applyFont="1" applyFill="1" applyBorder="1"/>
    <xf numFmtId="164" fontId="3" fillId="3" borderId="8" xfId="3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49" fontId="5" fillId="0" borderId="13" xfId="0" applyNumberFormat="1" applyFont="1" applyBorder="1" applyAlignment="1">
      <alignment horizontal="left"/>
    </xf>
    <xf numFmtId="49" fontId="5" fillId="0" borderId="14" xfId="0" applyNumberFormat="1" applyFont="1" applyBorder="1" applyAlignment="1">
      <alignment horizontal="left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27B85-306C-444C-B585-5974C8E1DC62}">
  <dimension ref="B1:N60"/>
  <sheetViews>
    <sheetView tabSelected="1" workbookViewId="0"/>
  </sheetViews>
  <sheetFormatPr defaultColWidth="8.85546875" defaultRowHeight="16.5" x14ac:dyDescent="0.3"/>
  <cols>
    <col min="1" max="1" width="6.28515625" style="2" customWidth="1"/>
    <col min="2" max="2" width="30.7109375" style="2" customWidth="1"/>
    <col min="3" max="3" width="12.42578125" style="2" bestFit="1" customWidth="1"/>
    <col min="4" max="4" width="14.85546875" style="3" customWidth="1"/>
    <col min="5" max="5" width="13.85546875" style="3" customWidth="1"/>
    <col min="6" max="6" width="15.85546875" style="2" customWidth="1"/>
    <col min="7" max="8" width="8.85546875" style="2"/>
    <col min="9" max="9" width="11.7109375" style="2" bestFit="1" customWidth="1"/>
    <col min="10" max="10" width="10.42578125" style="2" bestFit="1" customWidth="1"/>
    <col min="11" max="11" width="8.85546875" style="2"/>
    <col min="12" max="12" width="9.28515625" style="2" customWidth="1"/>
    <col min="13" max="16384" width="8.85546875" style="2"/>
  </cols>
  <sheetData>
    <row r="1" spans="2:14" x14ac:dyDescent="0.3">
      <c r="B1" s="1" t="s">
        <v>0</v>
      </c>
      <c r="E1" s="43" t="s">
        <v>39</v>
      </c>
      <c r="F1" s="44"/>
      <c r="G1" s="45"/>
    </row>
    <row r="2" spans="2:14" x14ac:dyDescent="0.3">
      <c r="B2" s="1"/>
    </row>
    <row r="3" spans="2:14" x14ac:dyDescent="0.3">
      <c r="B3" s="2" t="s">
        <v>7</v>
      </c>
      <c r="C3" s="4">
        <v>8000</v>
      </c>
      <c r="E3" s="43" t="s">
        <v>40</v>
      </c>
      <c r="F3" s="44"/>
      <c r="G3" s="45"/>
    </row>
    <row r="4" spans="2:14" ht="17.25" thickBot="1" x14ac:dyDescent="0.35">
      <c r="B4" s="2" t="s">
        <v>5</v>
      </c>
      <c r="C4" s="5">
        <v>4.9000000000000002E-2</v>
      </c>
      <c r="J4" s="6"/>
    </row>
    <row r="5" spans="2:14" ht="17.25" thickBot="1" x14ac:dyDescent="0.35">
      <c r="B5" s="2" t="s">
        <v>6</v>
      </c>
      <c r="C5" s="7">
        <f>(1+C4)^(1/12)-1</f>
      </c>
      <c r="J5" s="6"/>
    </row>
    <row r="6" spans="2:14" ht="17.25" thickBot="1" x14ac:dyDescent="0.35">
      <c r="B6" s="2" t="s">
        <v>1</v>
      </c>
      <c r="C6" s="2">
        <v>4</v>
      </c>
    </row>
    <row r="7" spans="2:14" ht="17.25" thickBot="1" x14ac:dyDescent="0.35">
      <c r="B7" s="2" t="s">
        <v>2</v>
      </c>
      <c r="C7" s="8">
        <v>183.49</v>
      </c>
    </row>
    <row r="8" spans="2:14" x14ac:dyDescent="0.3">
      <c r="C8" s="9"/>
    </row>
    <row r="10" spans="2:14" ht="17.25" thickBot="1" x14ac:dyDescent="0.35"/>
    <row r="11" spans="2:14" s="13" customFormat="1" ht="66.75" thickBot="1" x14ac:dyDescent="0.35">
      <c r="B11" s="10" t="s">
        <v>3</v>
      </c>
      <c r="C11" s="11" t="s">
        <v>4</v>
      </c>
      <c r="D11" s="11" t="s">
        <v>8</v>
      </c>
      <c r="E11" s="11" t="s">
        <v>9</v>
      </c>
      <c r="F11" s="12" t="s">
        <v>10</v>
      </c>
    </row>
    <row r="12" spans="2:14" x14ac:dyDescent="0.3">
      <c r="B12" s="14">
        <v>0</v>
      </c>
      <c r="C12" s="15"/>
      <c r="D12" s="15"/>
      <c r="E12" s="15"/>
      <c r="F12" s="16">
        <f>C3</f>
      </c>
      <c r="H12" s="17" t="s">
        <v>19</v>
      </c>
      <c r="I12" s="18"/>
      <c r="J12" s="18"/>
      <c r="K12" s="18"/>
      <c r="L12" s="18"/>
      <c r="M12" s="18"/>
      <c r="N12" s="19"/>
    </row>
    <row r="13" spans="2:14" x14ac:dyDescent="0.3">
      <c r="B13" s="14">
        <v>1</v>
      </c>
      <c r="C13" s="15">
        <f>$C$7</f>
      </c>
      <c r="D13" s="15">
        <f>ROUND(F12*$C$5,2)</f>
      </c>
      <c r="E13" s="15">
        <f>C13-D13</f>
      </c>
      <c r="F13" s="16">
        <f>F12-E13</f>
      </c>
      <c r="H13" s="20"/>
      <c r="I13" s="9"/>
      <c r="J13" s="9"/>
      <c r="K13" s="9"/>
      <c r="L13" s="9"/>
      <c r="M13" s="9"/>
      <c r="N13" s="21"/>
    </row>
    <row r="14" spans="2:14" x14ac:dyDescent="0.3">
      <c r="B14" s="14">
        <v>2</v>
      </c>
      <c r="C14" s="15">
        <f t="shared" ref="C14:C59" si="0">$C$7</f>
      </c>
      <c r="D14" s="15">
        <f t="shared" ref="D14:D60" si="1">ROUND(F13*$C$5,2)</f>
      </c>
      <c r="E14" s="15">
        <f t="shared" ref="E14:E60" si="2">C14-D14</f>
      </c>
      <c r="F14" s="16">
        <f t="shared" ref="F14:F60" si="3">F13-E14</f>
      </c>
      <c r="H14" s="20" t="s">
        <v>15</v>
      </c>
      <c r="I14" s="9"/>
      <c r="J14" s="9"/>
      <c r="K14" s="9"/>
      <c r="L14" s="9"/>
      <c r="M14" s="9"/>
      <c r="N14" s="21"/>
    </row>
    <row r="15" spans="2:14" x14ac:dyDescent="0.3">
      <c r="B15" s="14">
        <v>3</v>
      </c>
      <c r="C15" s="15">
        <f t="shared" si="0"/>
        <v>183.49</v>
      </c>
      <c r="D15" s="15">
        <f t="shared" si="1"/>
        <v>30.74</v>
      </c>
      <c r="E15" s="15">
        <f t="shared" si="2"/>
        <v>152.75</v>
      </c>
      <c r="F15" s="16">
        <f t="shared" si="3"/>
        <v>7543.58</v>
      </c>
      <c r="H15" s="22" t="s">
        <v>11</v>
      </c>
      <c r="I15" s="9"/>
      <c r="J15" s="9"/>
      <c r="K15" s="9"/>
      <c r="L15" s="9"/>
      <c r="M15" s="9"/>
      <c r="N15" s="21"/>
    </row>
    <row r="16" spans="2:14" x14ac:dyDescent="0.3">
      <c r="B16" s="14">
        <v>4</v>
      </c>
      <c r="C16" s="15">
        <f t="shared" si="0"/>
        <v>183.49</v>
      </c>
      <c r="D16" s="15">
        <f t="shared" si="1"/>
        <v>30.13</v>
      </c>
      <c r="E16" s="15">
        <f t="shared" si="2"/>
        <v>153.36000000000001</v>
      </c>
      <c r="F16" s="16">
        <f t="shared" si="3"/>
        <v>7390.22</v>
      </c>
      <c r="H16" s="20" t="s">
        <v>20</v>
      </c>
      <c r="I16" s="9"/>
      <c r="J16" s="9"/>
      <c r="K16" s="9"/>
      <c r="L16" s="9"/>
      <c r="M16" s="9"/>
      <c r="N16" s="21"/>
    </row>
    <row r="17" spans="2:14" x14ac:dyDescent="0.3">
      <c r="B17" s="14">
        <v>5</v>
      </c>
      <c r="C17" s="15">
        <f t="shared" si="0"/>
        <v>183.49</v>
      </c>
      <c r="D17" s="15">
        <f t="shared" si="1"/>
        <v>29.52</v>
      </c>
      <c r="E17" s="15">
        <f t="shared" si="2"/>
        <v>153.97</v>
      </c>
      <c r="F17" s="16">
        <f t="shared" si="3"/>
        <v>7236.25</v>
      </c>
      <c r="H17" s="20" t="s">
        <v>32</v>
      </c>
      <c r="I17" s="9"/>
      <c r="J17" s="9"/>
      <c r="K17" s="9"/>
      <c r="L17" s="9"/>
      <c r="M17" s="9"/>
      <c r="N17" s="21"/>
    </row>
    <row r="18" spans="2:14" x14ac:dyDescent="0.3">
      <c r="B18" s="14">
        <v>6</v>
      </c>
      <c r="C18" s="15">
        <f t="shared" si="0"/>
        <v>183.49</v>
      </c>
      <c r="D18" s="15">
        <f t="shared" si="1"/>
        <v>28.9</v>
      </c>
      <c r="E18" s="15">
        <f t="shared" si="2"/>
        <v>154.59</v>
      </c>
      <c r="F18" s="16">
        <f t="shared" si="3"/>
        <v>7081.66</v>
      </c>
      <c r="H18" s="20" t="s">
        <v>12</v>
      </c>
      <c r="I18" s="9"/>
      <c r="J18" s="9"/>
      <c r="K18" s="9"/>
      <c r="L18" s="9"/>
      <c r="M18" s="9"/>
      <c r="N18" s="21"/>
    </row>
    <row r="19" spans="2:14" x14ac:dyDescent="0.3">
      <c r="B19" s="14">
        <v>7</v>
      </c>
      <c r="C19" s="15">
        <f t="shared" si="0"/>
        <v>183.49</v>
      </c>
      <c r="D19" s="15">
        <f t="shared" si="1"/>
        <v>28.29</v>
      </c>
      <c r="E19" s="15">
        <f t="shared" si="2"/>
        <v>155.20000000000002</v>
      </c>
      <c r="F19" s="16">
        <f t="shared" si="3"/>
        <v>6926.46</v>
      </c>
      <c r="H19" s="20"/>
      <c r="I19" s="9"/>
      <c r="J19" s="9"/>
      <c r="K19" s="9"/>
      <c r="L19" s="9"/>
      <c r="M19" s="9"/>
      <c r="N19" s="21"/>
    </row>
    <row r="20" spans="2:14" x14ac:dyDescent="0.3">
      <c r="B20" s="14">
        <v>8</v>
      </c>
      <c r="C20" s="15">
        <f t="shared" si="0"/>
        <v>183.49</v>
      </c>
      <c r="D20" s="15">
        <f t="shared" si="1"/>
        <v>27.67</v>
      </c>
      <c r="E20" s="15">
        <f t="shared" si="2"/>
        <v>155.82</v>
      </c>
      <c r="F20" s="16">
        <f t="shared" si="3"/>
        <v>6770.64</v>
      </c>
      <c r="H20" s="23" t="s">
        <v>13</v>
      </c>
      <c r="I20" s="9"/>
      <c r="J20" s="9"/>
      <c r="K20" s="9"/>
      <c r="L20" s="9"/>
      <c r="M20" s="9"/>
      <c r="N20" s="21"/>
    </row>
    <row r="21" spans="2:14" x14ac:dyDescent="0.3">
      <c r="B21" s="14">
        <v>9</v>
      </c>
      <c r="C21" s="15">
        <f t="shared" si="0"/>
        <v>183.49</v>
      </c>
      <c r="D21" s="15">
        <f t="shared" si="1"/>
        <v>27.04</v>
      </c>
      <c r="E21" s="15">
        <f t="shared" si="2"/>
        <v>156.45000000000002</v>
      </c>
      <c r="F21" s="16">
        <f t="shared" si="3"/>
        <v>6614.1900000000005</v>
      </c>
      <c r="H21" s="23" t="s">
        <v>31</v>
      </c>
      <c r="I21" s="9"/>
      <c r="J21" s="9"/>
      <c r="K21" s="9"/>
      <c r="L21" s="9"/>
      <c r="M21" s="9"/>
      <c r="N21" s="21"/>
    </row>
    <row r="22" spans="2:14" x14ac:dyDescent="0.3">
      <c r="B22" s="14">
        <v>10</v>
      </c>
      <c r="C22" s="15">
        <f t="shared" si="0"/>
        <v>183.49</v>
      </c>
      <c r="D22" s="15">
        <f t="shared" si="1"/>
        <v>26.42</v>
      </c>
      <c r="E22" s="15">
        <f t="shared" si="2"/>
        <v>157.07</v>
      </c>
      <c r="F22" s="16">
        <f t="shared" si="3"/>
        <v>6457.1200000000008</v>
      </c>
      <c r="H22" s="20" t="s">
        <v>14</v>
      </c>
      <c r="I22" s="9"/>
      <c r="J22" s="9"/>
      <c r="K22" s="9"/>
      <c r="L22" s="9"/>
      <c r="M22" s="9"/>
      <c r="N22" s="21"/>
    </row>
    <row r="23" spans="2:14" x14ac:dyDescent="0.3">
      <c r="B23" s="14">
        <v>11</v>
      </c>
      <c r="C23" s="15">
        <f t="shared" si="0"/>
        <v>183.49</v>
      </c>
      <c r="D23" s="15">
        <f t="shared" si="1"/>
        <v>25.79</v>
      </c>
      <c r="E23" s="15">
        <f t="shared" si="2"/>
        <v>157.70000000000002</v>
      </c>
      <c r="F23" s="16">
        <f t="shared" si="3"/>
        <v>6299.420000000001</v>
      </c>
      <c r="H23" s="20"/>
      <c r="I23" s="9"/>
      <c r="J23" s="9"/>
      <c r="K23" s="9"/>
      <c r="L23" s="9"/>
      <c r="M23" s="9"/>
      <c r="N23" s="21"/>
    </row>
    <row r="24" spans="2:14" x14ac:dyDescent="0.3">
      <c r="B24" s="14">
        <v>12</v>
      </c>
      <c r="C24" s="15">
        <f t="shared" si="0"/>
        <v>183.49</v>
      </c>
      <c r="D24" s="15">
        <f t="shared" si="1"/>
        <v>25.16</v>
      </c>
      <c r="E24" s="15">
        <f t="shared" si="2"/>
        <v>158.33000000000001</v>
      </c>
      <c r="F24" s="16">
        <f t="shared" si="3"/>
        <v>6141.0900000000011</v>
      </c>
      <c r="H24" s="20" t="s">
        <v>16</v>
      </c>
      <c r="I24" s="9"/>
      <c r="J24" s="9"/>
      <c r="K24" s="9"/>
      <c r="L24" s="9"/>
      <c r="M24" s="9"/>
      <c r="N24" s="21"/>
    </row>
    <row r="25" spans="2:14" x14ac:dyDescent="0.3">
      <c r="B25" s="14">
        <v>13</v>
      </c>
      <c r="C25" s="15">
        <f t="shared" si="0"/>
        <v>183.49</v>
      </c>
      <c r="D25" s="15">
        <f t="shared" si="1"/>
        <v>24.53</v>
      </c>
      <c r="E25" s="15">
        <f t="shared" si="2"/>
        <v>158.96</v>
      </c>
      <c r="F25" s="16">
        <f t="shared" si="3"/>
        <v>5982.130000000001</v>
      </c>
      <c r="H25" s="20" t="s">
        <v>17</v>
      </c>
      <c r="I25" s="9"/>
      <c r="J25" s="9"/>
      <c r="K25" s="9"/>
      <c r="L25" s="9"/>
      <c r="M25" s="9"/>
      <c r="N25" s="21"/>
    </row>
    <row r="26" spans="2:14" ht="17.25" thickBot="1" x14ac:dyDescent="0.35">
      <c r="B26" s="14">
        <v>14</v>
      </c>
      <c r="C26" s="15">
        <f t="shared" si="0"/>
        <v>183.49</v>
      </c>
      <c r="D26" s="15">
        <f t="shared" si="1"/>
        <v>23.9</v>
      </c>
      <c r="E26" s="15">
        <f t="shared" si="2"/>
        <v>159.59</v>
      </c>
      <c r="F26" s="16">
        <f t="shared" si="3"/>
        <v>5822.5400000000009</v>
      </c>
      <c r="H26" s="24" t="s">
        <v>18</v>
      </c>
      <c r="I26" s="25"/>
      <c r="J26" s="25"/>
      <c r="K26" s="25"/>
      <c r="L26" s="25"/>
      <c r="M26" s="25"/>
      <c r="N26" s="26"/>
    </row>
    <row r="27" spans="2:14" x14ac:dyDescent="0.3">
      <c r="B27" s="14">
        <v>15</v>
      </c>
      <c r="C27" s="15">
        <f t="shared" si="0"/>
        <v>183.49</v>
      </c>
      <c r="D27" s="15">
        <f t="shared" si="1"/>
        <v>23.26</v>
      </c>
      <c r="E27" s="15">
        <f t="shared" si="2"/>
        <v>160.23000000000002</v>
      </c>
      <c r="F27" s="16">
        <f t="shared" si="3"/>
        <v>5662.3100000000013</v>
      </c>
      <c r="H27" s="9"/>
      <c r="I27" s="9"/>
      <c r="J27" s="9"/>
      <c r="K27" s="9"/>
      <c r="L27" s="9"/>
    </row>
    <row r="28" spans="2:14" x14ac:dyDescent="0.3">
      <c r="B28" s="14">
        <v>16</v>
      </c>
      <c r="C28" s="15">
        <f t="shared" si="0"/>
        <v>183.49</v>
      </c>
      <c r="D28" s="15">
        <f t="shared" si="1"/>
        <v>22.62</v>
      </c>
      <c r="E28" s="15">
        <f t="shared" si="2"/>
        <v>160.87</v>
      </c>
      <c r="F28" s="16">
        <f t="shared" si="3"/>
        <v>5501.4400000000014</v>
      </c>
      <c r="H28" s="9"/>
      <c r="I28" s="9"/>
      <c r="J28" s="9"/>
      <c r="K28" s="9"/>
      <c r="L28" s="9"/>
    </row>
    <row r="29" spans="2:14" x14ac:dyDescent="0.3">
      <c r="B29" s="14">
        <v>17</v>
      </c>
      <c r="C29" s="15">
        <f t="shared" si="0"/>
        <v>183.49</v>
      </c>
      <c r="D29" s="15">
        <f t="shared" si="1"/>
        <v>21.97</v>
      </c>
      <c r="E29" s="15">
        <f t="shared" si="2"/>
        <v>161.52000000000001</v>
      </c>
      <c r="F29" s="16">
        <f t="shared" si="3"/>
        <v>5339.920000000001</v>
      </c>
    </row>
    <row r="30" spans="2:14" x14ac:dyDescent="0.3">
      <c r="B30" s="14">
        <v>18</v>
      </c>
      <c r="C30" s="15">
        <f t="shared" si="0"/>
        <v>183.49</v>
      </c>
      <c r="D30" s="15">
        <f t="shared" si="1"/>
        <v>21.33</v>
      </c>
      <c r="E30" s="15">
        <f t="shared" si="2"/>
        <v>162.16000000000003</v>
      </c>
      <c r="F30" s="16">
        <f t="shared" si="3"/>
        <v>5177.7600000000011</v>
      </c>
    </row>
    <row r="31" spans="2:14" x14ac:dyDescent="0.3">
      <c r="B31" s="14">
        <v>19</v>
      </c>
      <c r="C31" s="15">
        <f t="shared" si="0"/>
        <v>183.49</v>
      </c>
      <c r="D31" s="15">
        <f t="shared" si="1"/>
        <v>20.68</v>
      </c>
      <c r="E31" s="15">
        <f t="shared" si="2"/>
        <v>162.81</v>
      </c>
      <c r="F31" s="16">
        <f t="shared" si="3"/>
        <v>5014.9500000000007</v>
      </c>
    </row>
    <row r="32" spans="2:14" x14ac:dyDescent="0.3">
      <c r="B32" s="14">
        <v>20</v>
      </c>
      <c r="C32" s="15">
        <f t="shared" si="0"/>
        <v>183.49</v>
      </c>
      <c r="D32" s="15">
        <f t="shared" si="1"/>
        <v>20.03</v>
      </c>
      <c r="E32" s="15">
        <f t="shared" si="2"/>
        <v>163.46</v>
      </c>
      <c r="F32" s="16">
        <f t="shared" si="3"/>
        <v>4851.4900000000007</v>
      </c>
    </row>
    <row r="33" spans="2:6" x14ac:dyDescent="0.3">
      <c r="B33" s="14">
        <v>21</v>
      </c>
      <c r="C33" s="15">
        <f t="shared" si="0"/>
        <v>183.49</v>
      </c>
      <c r="D33" s="15">
        <f t="shared" si="1"/>
        <v>19.38</v>
      </c>
      <c r="E33" s="15">
        <f t="shared" si="2"/>
        <v>164.11</v>
      </c>
      <c r="F33" s="16">
        <f t="shared" si="3"/>
        <v>4687.380000000001</v>
      </c>
    </row>
    <row r="34" spans="2:6" x14ac:dyDescent="0.3">
      <c r="B34" s="14">
        <v>22</v>
      </c>
      <c r="C34" s="15">
        <f t="shared" si="0"/>
        <v>183.49</v>
      </c>
      <c r="D34" s="15">
        <f t="shared" si="1"/>
        <v>18.72</v>
      </c>
      <c r="E34" s="15">
        <f t="shared" si="2"/>
        <v>164.77</v>
      </c>
      <c r="F34" s="16">
        <f t="shared" si="3"/>
        <v>4522.6100000000006</v>
      </c>
    </row>
    <row r="35" spans="2:6" x14ac:dyDescent="0.3">
      <c r="B35" s="14">
        <v>23</v>
      </c>
      <c r="C35" s="15">
        <f t="shared" si="0"/>
        <v>183.49</v>
      </c>
      <c r="D35" s="15">
        <f t="shared" si="1"/>
        <v>18.07</v>
      </c>
      <c r="E35" s="15">
        <f t="shared" si="2"/>
        <v>165.42000000000002</v>
      </c>
      <c r="F35" s="16">
        <f t="shared" si="3"/>
        <v>4357.1900000000005</v>
      </c>
    </row>
    <row r="36" spans="2:6" x14ac:dyDescent="0.3">
      <c r="B36" s="14">
        <v>24</v>
      </c>
      <c r="C36" s="15">
        <f t="shared" si="0"/>
        <v>183.49</v>
      </c>
      <c r="D36" s="15">
        <f t="shared" si="1"/>
        <v>17.399999999999999</v>
      </c>
      <c r="E36" s="15">
        <f t="shared" si="2"/>
        <v>166.09</v>
      </c>
      <c r="F36" s="16">
        <f t="shared" si="3"/>
        <v>4191.1000000000004</v>
      </c>
    </row>
    <row r="37" spans="2:6" x14ac:dyDescent="0.3">
      <c r="B37" s="14">
        <v>25</v>
      </c>
      <c r="C37" s="15">
        <f t="shared" si="0"/>
        <v>183.49</v>
      </c>
      <c r="D37" s="15">
        <f t="shared" si="1"/>
        <v>16.739999999999998</v>
      </c>
      <c r="E37" s="15">
        <f t="shared" si="2"/>
        <v>166.75</v>
      </c>
      <c r="F37" s="16">
        <f t="shared" si="3"/>
        <v>4024.3500000000004</v>
      </c>
    </row>
    <row r="38" spans="2:6" x14ac:dyDescent="0.3">
      <c r="B38" s="14">
        <v>26</v>
      </c>
      <c r="C38" s="15">
        <f t="shared" si="0"/>
        <v>183.49</v>
      </c>
      <c r="D38" s="15">
        <f t="shared" si="1"/>
        <v>16.07</v>
      </c>
      <c r="E38" s="15">
        <f t="shared" si="2"/>
        <v>167.42000000000002</v>
      </c>
      <c r="F38" s="16">
        <f t="shared" si="3"/>
        <v>3856.9300000000003</v>
      </c>
    </row>
    <row r="39" spans="2:6" x14ac:dyDescent="0.3">
      <c r="B39" s="14">
        <v>27</v>
      </c>
      <c r="C39" s="15">
        <f t="shared" si="0"/>
        <v>183.49</v>
      </c>
      <c r="D39" s="15">
        <f t="shared" si="1"/>
        <v>15.41</v>
      </c>
      <c r="E39" s="15">
        <f t="shared" si="2"/>
        <v>168.08</v>
      </c>
      <c r="F39" s="16">
        <f t="shared" si="3"/>
        <v>3688.8500000000004</v>
      </c>
    </row>
    <row r="40" spans="2:6" x14ac:dyDescent="0.3">
      <c r="B40" s="14">
        <v>28</v>
      </c>
      <c r="C40" s="15">
        <f t="shared" si="0"/>
        <v>183.49</v>
      </c>
      <c r="D40" s="15">
        <f t="shared" si="1"/>
        <v>14.73</v>
      </c>
      <c r="E40" s="15">
        <f t="shared" si="2"/>
        <v>168.76000000000002</v>
      </c>
      <c r="F40" s="16">
        <f t="shared" si="3"/>
        <v>3520.09</v>
      </c>
    </row>
    <row r="41" spans="2:6" x14ac:dyDescent="0.3">
      <c r="B41" s="14">
        <v>29</v>
      </c>
      <c r="C41" s="15">
        <f t="shared" si="0"/>
        <v>183.49</v>
      </c>
      <c r="D41" s="15">
        <f t="shared" si="1"/>
        <v>14.06</v>
      </c>
      <c r="E41" s="15">
        <f t="shared" si="2"/>
        <v>169.43</v>
      </c>
      <c r="F41" s="16">
        <f t="shared" si="3"/>
        <v>3350.6600000000003</v>
      </c>
    </row>
    <row r="42" spans="2:6" x14ac:dyDescent="0.3">
      <c r="B42" s="14">
        <v>30</v>
      </c>
      <c r="C42" s="15">
        <f t="shared" si="0"/>
        <v>183.49</v>
      </c>
      <c r="D42" s="15">
        <f t="shared" si="1"/>
        <v>13.38</v>
      </c>
      <c r="E42" s="15">
        <f t="shared" si="2"/>
        <v>170.11</v>
      </c>
      <c r="F42" s="16">
        <f t="shared" si="3"/>
        <v>3180.55</v>
      </c>
    </row>
    <row r="43" spans="2:6" x14ac:dyDescent="0.3">
      <c r="B43" s="14">
        <v>31</v>
      </c>
      <c r="C43" s="15">
        <f t="shared" si="0"/>
        <v>183.49</v>
      </c>
      <c r="D43" s="15">
        <f t="shared" si="1"/>
        <v>12.7</v>
      </c>
      <c r="E43" s="15">
        <f t="shared" si="2"/>
        <v>170.79000000000002</v>
      </c>
      <c r="F43" s="16">
        <f t="shared" si="3"/>
        <v>3009.76</v>
      </c>
    </row>
    <row r="44" spans="2:6" x14ac:dyDescent="0.3">
      <c r="B44" s="14">
        <v>32</v>
      </c>
      <c r="C44" s="15">
        <f t="shared" si="0"/>
        <v>183.49</v>
      </c>
      <c r="D44" s="15">
        <f t="shared" si="1"/>
        <v>12.02</v>
      </c>
      <c r="E44" s="15">
        <f t="shared" si="2"/>
        <v>171.47</v>
      </c>
      <c r="F44" s="16">
        <f t="shared" si="3"/>
        <v>2838.2900000000004</v>
      </c>
    </row>
    <row r="45" spans="2:6" x14ac:dyDescent="0.3">
      <c r="B45" s="14">
        <v>33</v>
      </c>
      <c r="C45" s="15">
        <f t="shared" si="0"/>
        <v>183.49</v>
      </c>
      <c r="D45" s="15">
        <f t="shared" si="1"/>
        <v>11.34</v>
      </c>
      <c r="E45" s="15">
        <f t="shared" si="2"/>
        <v>172.15</v>
      </c>
      <c r="F45" s="16">
        <f t="shared" si="3"/>
        <v>2666.1400000000003</v>
      </c>
    </row>
    <row r="46" spans="2:6" x14ac:dyDescent="0.3">
      <c r="B46" s="14">
        <v>34</v>
      </c>
      <c r="C46" s="15">
        <f t="shared" si="0"/>
        <v>183.49</v>
      </c>
      <c r="D46" s="15">
        <f t="shared" si="1"/>
        <v>10.65</v>
      </c>
      <c r="E46" s="15">
        <f t="shared" si="2"/>
        <v>172.84</v>
      </c>
      <c r="F46" s="16">
        <f t="shared" si="3"/>
        <v>2493.3000000000002</v>
      </c>
    </row>
    <row r="47" spans="2:6" x14ac:dyDescent="0.3">
      <c r="B47" s="14">
        <v>35</v>
      </c>
      <c r="C47" s="15">
        <f t="shared" si="0"/>
        <v>183.49</v>
      </c>
      <c r="D47" s="15">
        <f t="shared" si="1"/>
        <v>9.9600000000000009</v>
      </c>
      <c r="E47" s="15">
        <f t="shared" si="2"/>
        <v>173.53</v>
      </c>
      <c r="F47" s="16">
        <f t="shared" si="3"/>
        <v>2319.77</v>
      </c>
    </row>
    <row r="48" spans="2:6" x14ac:dyDescent="0.3">
      <c r="B48" s="14">
        <v>36</v>
      </c>
      <c r="C48" s="15">
        <f t="shared" si="0"/>
        <v>183.49</v>
      </c>
      <c r="D48" s="15">
        <f t="shared" si="1"/>
        <v>9.27</v>
      </c>
      <c r="E48" s="15">
        <f t="shared" si="2"/>
        <v>174.22</v>
      </c>
      <c r="F48" s="16">
        <f t="shared" si="3"/>
        <v>2145.5500000000002</v>
      </c>
    </row>
    <row r="49" spans="2:6" x14ac:dyDescent="0.3">
      <c r="B49" s="14">
        <v>37</v>
      </c>
      <c r="C49" s="15">
        <f t="shared" si="0"/>
        <v>183.49</v>
      </c>
      <c r="D49" s="15">
        <f t="shared" si="1"/>
        <v>8.57</v>
      </c>
      <c r="E49" s="15">
        <f t="shared" si="2"/>
        <v>174.92000000000002</v>
      </c>
      <c r="F49" s="16">
        <f t="shared" si="3"/>
        <v>1970.63</v>
      </c>
    </row>
    <row r="50" spans="2:6" x14ac:dyDescent="0.3">
      <c r="B50" s="14">
        <v>38</v>
      </c>
      <c r="C50" s="15">
        <f t="shared" si="0"/>
        <v>183.49</v>
      </c>
      <c r="D50" s="15">
        <f t="shared" si="1"/>
        <v>7.87</v>
      </c>
      <c r="E50" s="15">
        <f t="shared" si="2"/>
        <v>175.62</v>
      </c>
      <c r="F50" s="16">
        <f t="shared" si="3"/>
        <v>1795.0100000000002</v>
      </c>
    </row>
    <row r="51" spans="2:6" x14ac:dyDescent="0.3">
      <c r="B51" s="14">
        <v>39</v>
      </c>
      <c r="C51" s="15">
        <f t="shared" si="0"/>
        <v>183.49</v>
      </c>
      <c r="D51" s="15">
        <f t="shared" si="1"/>
        <v>7.17</v>
      </c>
      <c r="E51" s="15">
        <f t="shared" si="2"/>
        <v>176.32000000000002</v>
      </c>
      <c r="F51" s="16">
        <f t="shared" si="3"/>
        <v>1618.6900000000003</v>
      </c>
    </row>
    <row r="52" spans="2:6" x14ac:dyDescent="0.3">
      <c r="B52" s="14">
        <v>40</v>
      </c>
      <c r="C52" s="15">
        <f t="shared" si="0"/>
        <v>183.49</v>
      </c>
      <c r="D52" s="15">
        <f t="shared" si="1"/>
        <v>6.47</v>
      </c>
      <c r="E52" s="15">
        <f t="shared" si="2"/>
        <v>177.02</v>
      </c>
      <c r="F52" s="16">
        <f t="shared" si="3"/>
        <v>1441.6700000000003</v>
      </c>
    </row>
    <row r="53" spans="2:6" x14ac:dyDescent="0.3">
      <c r="B53" s="14">
        <v>41</v>
      </c>
      <c r="C53" s="15">
        <f t="shared" si="0"/>
        <v>183.49</v>
      </c>
      <c r="D53" s="15">
        <f t="shared" si="1"/>
        <v>5.76</v>
      </c>
      <c r="E53" s="15">
        <f t="shared" si="2"/>
        <v>177.73000000000002</v>
      </c>
      <c r="F53" s="16">
        <f t="shared" si="3"/>
        <v>1263.9400000000003</v>
      </c>
    </row>
    <row r="54" spans="2:6" x14ac:dyDescent="0.3">
      <c r="B54" s="14">
        <v>42</v>
      </c>
      <c r="C54" s="15">
        <f t="shared" si="0"/>
        <v>183.49</v>
      </c>
      <c r="D54" s="15">
        <f t="shared" si="1"/>
        <v>5.05</v>
      </c>
      <c r="E54" s="15">
        <f t="shared" si="2"/>
        <v>178.44</v>
      </c>
      <c r="F54" s="16">
        <f t="shared" si="3"/>
        <v>1085.5000000000002</v>
      </c>
    </row>
    <row r="55" spans="2:6" x14ac:dyDescent="0.3">
      <c r="B55" s="14">
        <v>43</v>
      </c>
      <c r="C55" s="15">
        <f t="shared" si="0"/>
        <v>183.49</v>
      </c>
      <c r="D55" s="15">
        <f t="shared" si="1"/>
        <v>4.34</v>
      </c>
      <c r="E55" s="15">
        <f t="shared" si="2"/>
        <v>179.15</v>
      </c>
      <c r="F55" s="16">
        <f t="shared" si="3"/>
        <v>906.35000000000025</v>
      </c>
    </row>
    <row r="56" spans="2:6" x14ac:dyDescent="0.3">
      <c r="B56" s="14">
        <v>44</v>
      </c>
      <c r="C56" s="15">
        <f t="shared" si="0"/>
        <v>183.49</v>
      </c>
      <c r="D56" s="15">
        <f t="shared" si="1"/>
        <v>3.62</v>
      </c>
      <c r="E56" s="15">
        <f t="shared" si="2"/>
        <v>179.87</v>
      </c>
      <c r="F56" s="16">
        <f t="shared" si="3"/>
        <v>726.48000000000025</v>
      </c>
    </row>
    <row r="57" spans="2:6" x14ac:dyDescent="0.3">
      <c r="B57" s="14">
        <v>45</v>
      </c>
      <c r="C57" s="15">
        <f t="shared" si="0"/>
        <v>183.49</v>
      </c>
      <c r="D57" s="15">
        <f t="shared" si="1"/>
        <v>2.9</v>
      </c>
      <c r="E57" s="15">
        <f t="shared" si="2"/>
        <v>180.59</v>
      </c>
      <c r="F57" s="16">
        <f t="shared" si="3"/>
        <v>545.89000000000021</v>
      </c>
    </row>
    <row r="58" spans="2:6" x14ac:dyDescent="0.3">
      <c r="B58" s="14">
        <v>46</v>
      </c>
      <c r="C58" s="15">
        <f t="shared" si="0"/>
        <v>183.49</v>
      </c>
      <c r="D58" s="15">
        <f t="shared" si="1"/>
        <v>2.1800000000000002</v>
      </c>
      <c r="E58" s="15">
        <f t="shared" si="2"/>
        <v>181.31</v>
      </c>
      <c r="F58" s="16">
        <f t="shared" si="3"/>
        <v>364.58000000000021</v>
      </c>
    </row>
    <row r="59" spans="2:6" x14ac:dyDescent="0.3">
      <c r="B59" s="14">
        <v>47</v>
      </c>
      <c r="C59" s="15">
        <f t="shared" si="0"/>
        <v>183.49</v>
      </c>
      <c r="D59" s="15">
        <f t="shared" si="1"/>
        <v>1.46</v>
      </c>
      <c r="E59" s="15">
        <f t="shared" si="2"/>
        <v>182.03</v>
      </c>
      <c r="F59" s="16">
        <f t="shared" si="3"/>
        <v>182.55000000000021</v>
      </c>
    </row>
    <row r="60" spans="2:6" ht="17.25" thickBot="1" x14ac:dyDescent="0.35">
      <c r="B60" s="27">
        <v>48</v>
      </c>
      <c r="C60" s="28">
        <v>183.28</v>
      </c>
      <c r="D60" s="29">
        <f t="shared" si="1"/>
        <v>0.73</v>
      </c>
      <c r="E60" s="29">
        <f t="shared" si="2"/>
        <v>182.55</v>
      </c>
      <c r="F60" s="30">
        <f t="shared" si="3"/>
        <v>0</v>
      </c>
    </row>
  </sheetData>
  <mergeCells count="2">
    <mergeCell ref="F1:G1"/>
    <mergeCell ref="F3:G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9261B-C34C-47D6-B3DF-FD7D9E99A969}">
  <dimension ref="B1:L60"/>
  <sheetViews>
    <sheetView workbookViewId="0">
      <selection activeCell="G9" sqref="G9"/>
    </sheetView>
  </sheetViews>
  <sheetFormatPr defaultColWidth="8.85546875" defaultRowHeight="16.5" x14ac:dyDescent="0.3"/>
  <cols>
    <col min="1" max="1" width="6.28515625" style="2" customWidth="1"/>
    <col min="2" max="2" width="31.5703125" style="2" customWidth="1"/>
    <col min="3" max="3" width="12.42578125" style="2" bestFit="1" customWidth="1"/>
    <col min="4" max="4" width="14.85546875" style="3" customWidth="1"/>
    <col min="5" max="5" width="13.85546875" style="3" customWidth="1"/>
    <col min="6" max="6" width="17.140625" style="2" bestFit="1" customWidth="1"/>
    <col min="7" max="7" width="8.85546875" style="2"/>
    <col min="8" max="8" width="11.140625" style="2" customWidth="1"/>
    <col min="9" max="9" width="11.7109375" style="2" bestFit="1" customWidth="1"/>
    <col min="10" max="10" width="21.28515625" style="2" customWidth="1"/>
    <col min="11" max="11" width="10.42578125" style="2" bestFit="1" customWidth="1"/>
    <col min="12" max="12" width="9.28515625" style="2" customWidth="1"/>
    <col min="13" max="16384" width="8.85546875" style="2"/>
  </cols>
  <sheetData>
    <row r="1" spans="2:12" x14ac:dyDescent="0.3">
      <c r="B1" s="1" t="s">
        <v>41</v>
      </c>
      <c r="E1" s="43" t="s">
        <v>42</v>
      </c>
      <c r="F1" s="44"/>
      <c r="G1" s="45"/>
    </row>
    <row r="2" spans="2:12" x14ac:dyDescent="0.3">
      <c r="B2" s="1"/>
    </row>
    <row r="3" spans="2:12" x14ac:dyDescent="0.3">
      <c r="B3" s="2" t="s">
        <v>43</v>
      </c>
      <c r="C3" s="4">
        <v>8000</v>
      </c>
      <c r="E3" s="43" t="s">
        <v>44</v>
      </c>
      <c r="F3" s="44"/>
      <c r="G3" s="45"/>
    </row>
    <row r="4" spans="2:12" x14ac:dyDescent="0.3">
      <c r="B4" s="2" t="s">
        <v>45</v>
      </c>
      <c r="C4" s="5">
        <v>4.9000000000000002E-2</v>
      </c>
      <c r="H4" s="2" t="s">
        <v>33</v>
      </c>
      <c r="I4" s="31" t="s">
        <v>34</v>
      </c>
      <c r="J4" s="32"/>
      <c r="K4" s="33">
        <f>SUM('Iasad Tùsail'!D13:D60)</f>
      </c>
    </row>
    <row r="5" spans="2:12" x14ac:dyDescent="0.3">
      <c r="B5" s="2" t="s">
        <v>46</v>
      </c>
      <c r="C5" s="34">
        <f>(1+C4)^(1/12)-1</f>
      </c>
      <c r="I5" s="31" t="s">
        <v>35</v>
      </c>
      <c r="J5" s="32"/>
      <c r="K5" s="33">
        <f>SUM(D13:D60)</f>
      </c>
    </row>
    <row r="6" spans="2:12" x14ac:dyDescent="0.3">
      <c r="B6" s="2" t="s">
        <v>47</v>
      </c>
      <c r="C6" s="2">
        <v>4</v>
      </c>
      <c r="I6" s="31" t="s">
        <v>36</v>
      </c>
      <c r="J6" s="31"/>
      <c r="K6" s="33">
        <f>K4-K5</f>
      </c>
    </row>
    <row r="7" spans="2:12" ht="17.25" thickBot="1" x14ac:dyDescent="0.35">
      <c r="B7" s="2" t="s">
        <v>48</v>
      </c>
      <c r="C7" s="35">
        <v>183.49</v>
      </c>
    </row>
    <row r="8" spans="2:12" ht="17.25" thickBot="1" x14ac:dyDescent="0.35">
      <c r="B8" s="31" t="s">
        <v>21</v>
      </c>
      <c r="C8" s="36">
        <v>2500</v>
      </c>
    </row>
    <row r="9" spans="2:12" ht="17.25" thickBot="1" x14ac:dyDescent="0.35">
      <c r="B9" s="31" t="s">
        <v>22</v>
      </c>
      <c r="C9" s="36">
        <v>104.7</v>
      </c>
    </row>
    <row r="10" spans="2:12" ht="17.25" thickBot="1" x14ac:dyDescent="0.35"/>
    <row r="11" spans="2:12" s="13" customFormat="1" ht="66.75" thickBot="1" x14ac:dyDescent="0.35">
      <c r="B11" s="10" t="s">
        <v>49</v>
      </c>
      <c r="C11" s="11" t="s">
        <v>50</v>
      </c>
      <c r="D11" s="11" t="s">
        <v>51</v>
      </c>
      <c r="E11" s="11" t="s">
        <v>52</v>
      </c>
      <c r="F11" s="12" t="s">
        <v>53</v>
      </c>
    </row>
    <row r="12" spans="2:12" x14ac:dyDescent="0.3">
      <c r="B12" s="14">
        <v>0</v>
      </c>
      <c r="C12" s="15"/>
      <c r="D12" s="15"/>
      <c r="E12" s="15"/>
      <c r="F12" s="16">
        <f>C3</f>
      </c>
      <c r="H12" s="17" t="s">
        <v>54</v>
      </c>
      <c r="I12" s="18"/>
      <c r="J12" s="18"/>
      <c r="K12" s="18"/>
      <c r="L12" s="19"/>
    </row>
    <row r="13" spans="2:12" x14ac:dyDescent="0.3">
      <c r="B13" s="14">
        <v>1</v>
      </c>
      <c r="C13" s="15">
        <f>$C$7</f>
      </c>
      <c r="D13" s="15">
        <f>ROUND(F12*$C$5,2)</f>
      </c>
      <c r="E13" s="15">
        <f>C13-D13</f>
      </c>
      <c r="F13" s="16">
        <f>F12-E13</f>
      </c>
      <c r="H13" s="20"/>
      <c r="I13" s="9"/>
      <c r="J13" s="9"/>
      <c r="K13" s="9"/>
      <c r="L13" s="21"/>
    </row>
    <row r="14" spans="2:12" x14ac:dyDescent="0.3">
      <c r="B14" s="14">
        <v>2</v>
      </c>
      <c r="C14" s="15">
        <f t="shared" ref="C14:C26" si="0">$C$7</f>
      </c>
      <c r="D14" s="15">
        <f t="shared" ref="D14:D60" si="1">ROUND(F13*$C$5,2)</f>
      </c>
      <c r="E14" s="15">
        <f t="shared" ref="E14:E60" si="2">C14-D14</f>
      </c>
      <c r="F14" s="16">
        <f t="shared" ref="F14:F60" si="3">F13-E14</f>
      </c>
      <c r="H14" s="20" t="s">
        <v>27</v>
      </c>
      <c r="I14" s="9"/>
      <c r="J14" s="9"/>
      <c r="K14" s="9"/>
      <c r="L14" s="21"/>
    </row>
    <row r="15" spans="2:12" x14ac:dyDescent="0.3">
      <c r="B15" s="14">
        <v>3</v>
      </c>
      <c r="C15" s="15">
        <f t="shared" si="0"/>
        <v>183.49</v>
      </c>
      <c r="D15" s="15">
        <f t="shared" si="1"/>
        <v>30.74</v>
      </c>
      <c r="E15" s="15">
        <f t="shared" si="2"/>
        <v>152.75</v>
      </c>
      <c r="F15" s="16">
        <f t="shared" si="3"/>
        <v>7543.58</v>
      </c>
      <c r="H15" s="22" t="s">
        <v>23</v>
      </c>
      <c r="I15" s="9"/>
      <c r="J15" s="9"/>
      <c r="K15" s="9"/>
      <c r="L15" s="21"/>
    </row>
    <row r="16" spans="2:12" x14ac:dyDescent="0.3">
      <c r="B16" s="14">
        <v>4</v>
      </c>
      <c r="C16" s="15">
        <f t="shared" si="0"/>
        <v>183.49</v>
      </c>
      <c r="D16" s="15">
        <f t="shared" si="1"/>
        <v>30.13</v>
      </c>
      <c r="E16" s="15">
        <f t="shared" si="2"/>
        <v>153.36000000000001</v>
      </c>
      <c r="F16" s="16">
        <f t="shared" si="3"/>
        <v>7390.22</v>
      </c>
      <c r="H16" s="20"/>
      <c r="I16" s="9"/>
      <c r="J16" s="9"/>
      <c r="K16" s="9"/>
      <c r="L16" s="21"/>
    </row>
    <row r="17" spans="2:12" x14ac:dyDescent="0.3">
      <c r="B17" s="14">
        <v>5</v>
      </c>
      <c r="C17" s="15">
        <f t="shared" si="0"/>
        <v>183.49</v>
      </c>
      <c r="D17" s="15">
        <f t="shared" si="1"/>
        <v>29.52</v>
      </c>
      <c r="E17" s="15">
        <f t="shared" si="2"/>
        <v>153.97</v>
      </c>
      <c r="F17" s="16">
        <f t="shared" si="3"/>
        <v>7236.25</v>
      </c>
      <c r="H17" s="23" t="s">
        <v>28</v>
      </c>
      <c r="I17" s="9"/>
      <c r="J17" s="9"/>
      <c r="K17" s="9"/>
      <c r="L17" s="21"/>
    </row>
    <row r="18" spans="2:12" x14ac:dyDescent="0.3">
      <c r="B18" s="14">
        <v>6</v>
      </c>
      <c r="C18" s="15">
        <f t="shared" si="0"/>
        <v>183.49</v>
      </c>
      <c r="D18" s="15">
        <f t="shared" si="1"/>
        <v>28.9</v>
      </c>
      <c r="E18" s="15">
        <f t="shared" si="2"/>
        <v>154.59</v>
      </c>
      <c r="F18" s="16">
        <f t="shared" si="3"/>
        <v>7081.66</v>
      </c>
      <c r="H18" s="20"/>
      <c r="I18" s="9"/>
      <c r="J18" s="9"/>
      <c r="K18" s="9"/>
      <c r="L18" s="21"/>
    </row>
    <row r="19" spans="2:12" x14ac:dyDescent="0.3">
      <c r="B19" s="14">
        <v>7</v>
      </c>
      <c r="C19" s="15">
        <f t="shared" si="0"/>
        <v>183.49</v>
      </c>
      <c r="D19" s="15">
        <f t="shared" si="1"/>
        <v>28.29</v>
      </c>
      <c r="E19" s="15">
        <f t="shared" si="2"/>
        <v>155.20000000000002</v>
      </c>
      <c r="F19" s="16">
        <f t="shared" si="3"/>
        <v>6926.46</v>
      </c>
      <c r="H19" s="20" t="s">
        <v>29</v>
      </c>
      <c r="I19" s="9"/>
      <c r="J19" s="9"/>
      <c r="K19" s="9"/>
      <c r="L19" s="21"/>
    </row>
    <row r="20" spans="2:12" x14ac:dyDescent="0.3">
      <c r="B20" s="14">
        <v>8</v>
      </c>
      <c r="C20" s="15">
        <f t="shared" si="0"/>
        <v>183.49</v>
      </c>
      <c r="D20" s="15">
        <f t="shared" si="1"/>
        <v>27.67</v>
      </c>
      <c r="E20" s="15">
        <f t="shared" si="2"/>
        <v>155.82</v>
      </c>
      <c r="F20" s="16">
        <f t="shared" si="3"/>
        <v>6770.64</v>
      </c>
      <c r="H20" s="20" t="s">
        <v>24</v>
      </c>
      <c r="I20" s="9"/>
      <c r="J20" s="9"/>
      <c r="K20" s="9"/>
      <c r="L20" s="21"/>
    </row>
    <row r="21" spans="2:12" x14ac:dyDescent="0.3">
      <c r="B21" s="14">
        <v>9</v>
      </c>
      <c r="C21" s="15">
        <f t="shared" si="0"/>
        <v>183.49</v>
      </c>
      <c r="D21" s="15">
        <f t="shared" si="1"/>
        <v>27.04</v>
      </c>
      <c r="E21" s="15">
        <f t="shared" si="2"/>
        <v>156.45000000000002</v>
      </c>
      <c r="F21" s="16">
        <f t="shared" si="3"/>
        <v>6614.1900000000005</v>
      </c>
      <c r="H21" s="20" t="s">
        <v>30</v>
      </c>
      <c r="I21" s="9"/>
      <c r="J21" s="9"/>
      <c r="K21" s="9"/>
      <c r="L21" s="21"/>
    </row>
    <row r="22" spans="2:12" x14ac:dyDescent="0.3">
      <c r="B22" s="14">
        <v>10</v>
      </c>
      <c r="C22" s="15">
        <f t="shared" si="0"/>
        <v>183.49</v>
      </c>
      <c r="D22" s="15">
        <f t="shared" si="1"/>
        <v>26.42</v>
      </c>
      <c r="E22" s="15">
        <f t="shared" si="2"/>
        <v>157.07</v>
      </c>
      <c r="F22" s="16">
        <f t="shared" si="3"/>
        <v>6457.1200000000008</v>
      </c>
      <c r="H22" s="23" t="s">
        <v>25</v>
      </c>
      <c r="I22" s="9"/>
      <c r="J22" s="9"/>
      <c r="K22" s="9"/>
      <c r="L22" s="21"/>
    </row>
    <row r="23" spans="2:12" x14ac:dyDescent="0.3">
      <c r="B23" s="14">
        <v>11</v>
      </c>
      <c r="C23" s="15">
        <f t="shared" si="0"/>
        <v>183.49</v>
      </c>
      <c r="D23" s="15">
        <f t="shared" si="1"/>
        <v>25.79</v>
      </c>
      <c r="E23" s="15">
        <f t="shared" si="2"/>
        <v>157.70000000000002</v>
      </c>
      <c r="F23" s="16">
        <f t="shared" si="3"/>
        <v>6299.420000000001</v>
      </c>
      <c r="H23" s="23"/>
      <c r="I23" s="9"/>
      <c r="J23" s="9"/>
      <c r="K23" s="9"/>
      <c r="L23" s="21"/>
    </row>
    <row r="24" spans="2:12" x14ac:dyDescent="0.3">
      <c r="B24" s="14">
        <v>12</v>
      </c>
      <c r="C24" s="15">
        <f t="shared" si="0"/>
        <v>183.49</v>
      </c>
      <c r="D24" s="15">
        <f t="shared" si="1"/>
        <v>25.16</v>
      </c>
      <c r="E24" s="15">
        <f t="shared" si="2"/>
        <v>158.33000000000001</v>
      </c>
      <c r="F24" s="16">
        <f t="shared" si="3"/>
        <v>6141.0900000000011</v>
      </c>
      <c r="H24" s="23" t="s">
        <v>55</v>
      </c>
      <c r="I24" s="9"/>
      <c r="J24" s="9"/>
      <c r="K24" s="9"/>
      <c r="L24" s="21"/>
    </row>
    <row r="25" spans="2:12" x14ac:dyDescent="0.3">
      <c r="B25" s="14">
        <v>13</v>
      </c>
      <c r="C25" s="15">
        <f t="shared" si="0"/>
        <v>183.49</v>
      </c>
      <c r="D25" s="15">
        <f t="shared" si="1"/>
        <v>24.53</v>
      </c>
      <c r="E25" s="15">
        <f t="shared" si="2"/>
        <v>158.96</v>
      </c>
      <c r="F25" s="16">
        <f t="shared" si="3"/>
        <v>5982.130000000001</v>
      </c>
      <c r="H25" s="23" t="s">
        <v>26</v>
      </c>
      <c r="I25" s="9"/>
      <c r="J25" s="9"/>
      <c r="K25" s="9"/>
      <c r="L25" s="21"/>
    </row>
    <row r="26" spans="2:12" x14ac:dyDescent="0.3">
      <c r="B26" s="14">
        <v>14</v>
      </c>
      <c r="C26" s="15">
        <f t="shared" si="0"/>
        <v>183.49</v>
      </c>
      <c r="D26" s="15">
        <f t="shared" si="1"/>
        <v>23.9</v>
      </c>
      <c r="E26" s="15">
        <f t="shared" si="2"/>
        <v>159.59</v>
      </c>
      <c r="F26" s="37">
        <f>F25-E26-C8</f>
      </c>
      <c r="H26" s="20"/>
      <c r="I26" s="9"/>
      <c r="J26" s="9"/>
      <c r="K26" s="9"/>
      <c r="L26" s="21"/>
    </row>
    <row r="27" spans="2:12" x14ac:dyDescent="0.3">
      <c r="B27" s="14">
        <v>15</v>
      </c>
      <c r="C27" s="38">
        <f>$C$9</f>
      </c>
      <c r="D27" s="15">
        <f t="shared" si="1"/>
        <v>13.27</v>
      </c>
      <c r="E27" s="15">
        <f t="shared" si="2"/>
        <v>91.43</v>
      </c>
      <c r="F27" s="16">
        <f t="shared" si="3"/>
        <v>3231.110000000001</v>
      </c>
      <c r="H27" s="23" t="s">
        <v>37</v>
      </c>
      <c r="I27" s="9"/>
      <c r="J27" s="9"/>
      <c r="K27" s="9"/>
      <c r="L27" s="21"/>
    </row>
    <row r="28" spans="2:12" ht="17.25" thickBot="1" x14ac:dyDescent="0.35">
      <c r="B28" s="14">
        <v>16</v>
      </c>
      <c r="C28" s="38">
        <f t="shared" ref="C28:C59" si="4">$C$9</f>
      </c>
      <c r="D28" s="15">
        <f t="shared" si="1"/>
        <v>12.91</v>
      </c>
      <c r="E28" s="15">
        <f t="shared" si="2"/>
        <v>91.79</v>
      </c>
      <c r="F28" s="16">
        <f t="shared" si="3"/>
        <v>3139.3200000000011</v>
      </c>
      <c r="H28" s="39" t="s">
        <v>38</v>
      </c>
      <c r="I28" s="25"/>
      <c r="J28" s="25"/>
      <c r="K28" s="25"/>
      <c r="L28" s="26"/>
    </row>
    <row r="29" spans="2:12" x14ac:dyDescent="0.3">
      <c r="B29" s="14">
        <v>17</v>
      </c>
      <c r="C29" s="38">
        <f t="shared" si="4"/>
        <v>104.7</v>
      </c>
      <c r="D29" s="15">
        <f t="shared" si="1"/>
        <v>12.54</v>
      </c>
      <c r="E29" s="15">
        <f t="shared" si="2"/>
        <v>92.16</v>
      </c>
      <c r="F29" s="16">
        <f t="shared" si="3"/>
        <v>3047.1600000000012</v>
      </c>
    </row>
    <row r="30" spans="2:12" x14ac:dyDescent="0.3">
      <c r="B30" s="14">
        <v>18</v>
      </c>
      <c r="C30" s="38">
        <f t="shared" si="4"/>
        <v>104.7</v>
      </c>
      <c r="D30" s="15">
        <f t="shared" si="1"/>
        <v>12.17</v>
      </c>
      <c r="E30" s="15">
        <f t="shared" si="2"/>
        <v>92.53</v>
      </c>
      <c r="F30" s="16">
        <f t="shared" si="3"/>
        <v>2954.630000000001</v>
      </c>
    </row>
    <row r="31" spans="2:12" x14ac:dyDescent="0.3">
      <c r="B31" s="14">
        <v>19</v>
      </c>
      <c r="C31" s="38">
        <f t="shared" si="4"/>
        <v>104.7</v>
      </c>
      <c r="D31" s="15">
        <f t="shared" si="1"/>
        <v>11.8</v>
      </c>
      <c r="E31" s="15">
        <f t="shared" si="2"/>
        <v>92.9</v>
      </c>
      <c r="F31" s="16">
        <f t="shared" si="3"/>
        <v>2861.7300000000009</v>
      </c>
    </row>
    <row r="32" spans="2:12" x14ac:dyDescent="0.3">
      <c r="B32" s="14">
        <v>20</v>
      </c>
      <c r="C32" s="38">
        <f t="shared" si="4"/>
        <v>104.7</v>
      </c>
      <c r="D32" s="15">
        <f t="shared" si="1"/>
        <v>11.43</v>
      </c>
      <c r="E32" s="15">
        <f t="shared" si="2"/>
        <v>93.27000000000001</v>
      </c>
      <c r="F32" s="16">
        <f t="shared" si="3"/>
        <v>2768.4600000000009</v>
      </c>
    </row>
    <row r="33" spans="2:12" x14ac:dyDescent="0.3">
      <c r="B33" s="14">
        <v>21</v>
      </c>
      <c r="C33" s="38">
        <f t="shared" si="4"/>
        <v>104.7</v>
      </c>
      <c r="D33" s="15">
        <f t="shared" si="1"/>
        <v>11.06</v>
      </c>
      <c r="E33" s="15">
        <f t="shared" si="2"/>
        <v>93.64</v>
      </c>
      <c r="F33" s="16">
        <f t="shared" si="3"/>
        <v>2674.8200000000011</v>
      </c>
      <c r="H33" s="9"/>
      <c r="I33" s="9"/>
      <c r="J33" s="9"/>
      <c r="K33" s="9"/>
      <c r="L33" s="9"/>
    </row>
    <row r="34" spans="2:12" x14ac:dyDescent="0.3">
      <c r="B34" s="14">
        <v>22</v>
      </c>
      <c r="C34" s="38">
        <f t="shared" si="4"/>
        <v>104.7</v>
      </c>
      <c r="D34" s="15">
        <f t="shared" si="1"/>
        <v>10.68</v>
      </c>
      <c r="E34" s="15">
        <f t="shared" si="2"/>
        <v>94.02000000000001</v>
      </c>
      <c r="F34" s="16">
        <f t="shared" si="3"/>
        <v>2580.8000000000011</v>
      </c>
      <c r="H34" s="9"/>
      <c r="I34" s="9"/>
      <c r="J34" s="9"/>
      <c r="K34" s="9"/>
      <c r="L34" s="9"/>
    </row>
    <row r="35" spans="2:12" x14ac:dyDescent="0.3">
      <c r="B35" s="14">
        <v>23</v>
      </c>
      <c r="C35" s="38">
        <f t="shared" si="4"/>
        <v>104.7</v>
      </c>
      <c r="D35" s="15">
        <f t="shared" si="1"/>
        <v>10.31</v>
      </c>
      <c r="E35" s="15">
        <f t="shared" si="2"/>
        <v>94.39</v>
      </c>
      <c r="F35" s="16">
        <f t="shared" si="3"/>
        <v>2486.4100000000012</v>
      </c>
      <c r="H35" s="9"/>
      <c r="I35" s="9"/>
      <c r="J35" s="9"/>
      <c r="K35" s="9"/>
      <c r="L35" s="9"/>
    </row>
    <row r="36" spans="2:12" x14ac:dyDescent="0.3">
      <c r="B36" s="14">
        <v>24</v>
      </c>
      <c r="C36" s="38">
        <f t="shared" si="4"/>
        <v>104.7</v>
      </c>
      <c r="D36" s="15">
        <f t="shared" si="1"/>
        <v>9.93</v>
      </c>
      <c r="E36" s="15">
        <f t="shared" si="2"/>
        <v>94.77000000000001</v>
      </c>
      <c r="F36" s="16">
        <f t="shared" si="3"/>
        <v>2391.6400000000012</v>
      </c>
      <c r="H36" s="40"/>
      <c r="I36" s="9"/>
      <c r="J36" s="9"/>
      <c r="K36" s="9"/>
      <c r="L36" s="9"/>
    </row>
    <row r="37" spans="2:12" x14ac:dyDescent="0.3">
      <c r="B37" s="14">
        <v>25</v>
      </c>
      <c r="C37" s="38">
        <f t="shared" si="4"/>
        <v>104.7</v>
      </c>
      <c r="D37" s="15">
        <f t="shared" si="1"/>
        <v>9.5500000000000007</v>
      </c>
      <c r="E37" s="15">
        <f t="shared" si="2"/>
        <v>95.15</v>
      </c>
      <c r="F37" s="16">
        <f t="shared" si="3"/>
        <v>2296.4900000000011</v>
      </c>
      <c r="H37" s="9"/>
      <c r="I37" s="9"/>
      <c r="J37" s="9"/>
      <c r="K37" s="9"/>
      <c r="L37" s="9"/>
    </row>
    <row r="38" spans="2:12" x14ac:dyDescent="0.3">
      <c r="B38" s="14">
        <v>26</v>
      </c>
      <c r="C38" s="38">
        <f t="shared" si="4"/>
        <v>104.7</v>
      </c>
      <c r="D38" s="15">
        <f t="shared" si="1"/>
        <v>9.17</v>
      </c>
      <c r="E38" s="15">
        <f t="shared" si="2"/>
        <v>95.53</v>
      </c>
      <c r="F38" s="16">
        <f t="shared" si="3"/>
        <v>2200.9600000000009</v>
      </c>
      <c r="H38" s="9"/>
      <c r="I38" s="9"/>
      <c r="J38" s="9"/>
      <c r="K38" s="9"/>
      <c r="L38" s="9"/>
    </row>
    <row r="39" spans="2:12" x14ac:dyDescent="0.3">
      <c r="B39" s="14">
        <v>27</v>
      </c>
      <c r="C39" s="38">
        <f t="shared" si="4"/>
        <v>104.7</v>
      </c>
      <c r="D39" s="15">
        <f t="shared" si="1"/>
        <v>8.7899999999999991</v>
      </c>
      <c r="E39" s="15">
        <f t="shared" si="2"/>
        <v>95.91</v>
      </c>
      <c r="F39" s="16">
        <f t="shared" si="3"/>
        <v>2105.0500000000011</v>
      </c>
      <c r="H39" s="9"/>
      <c r="I39" s="9"/>
      <c r="J39" s="9"/>
      <c r="K39" s="9"/>
      <c r="L39" s="9"/>
    </row>
    <row r="40" spans="2:12" x14ac:dyDescent="0.3">
      <c r="B40" s="14">
        <v>28</v>
      </c>
      <c r="C40" s="38">
        <f t="shared" si="4"/>
        <v>104.7</v>
      </c>
      <c r="D40" s="15">
        <f t="shared" si="1"/>
        <v>8.41</v>
      </c>
      <c r="E40" s="15">
        <f t="shared" si="2"/>
        <v>96.29</v>
      </c>
      <c r="F40" s="16">
        <f t="shared" si="3"/>
        <v>2008.7600000000011</v>
      </c>
      <c r="H40" s="9"/>
      <c r="I40" s="9"/>
      <c r="J40" s="9"/>
      <c r="K40" s="9"/>
      <c r="L40" s="9"/>
    </row>
    <row r="41" spans="2:12" x14ac:dyDescent="0.3">
      <c r="B41" s="14">
        <v>29</v>
      </c>
      <c r="C41" s="38">
        <f t="shared" si="4"/>
        <v>104.7</v>
      </c>
      <c r="D41" s="15">
        <f t="shared" si="1"/>
        <v>8.02</v>
      </c>
      <c r="E41" s="15">
        <f t="shared" si="2"/>
        <v>96.68</v>
      </c>
      <c r="F41" s="16">
        <f t="shared" si="3"/>
        <v>1912.0800000000011</v>
      </c>
      <c r="H41" s="41"/>
      <c r="I41" s="9"/>
      <c r="J41" s="9"/>
      <c r="K41" s="9"/>
      <c r="L41" s="9"/>
    </row>
    <row r="42" spans="2:12" x14ac:dyDescent="0.3">
      <c r="B42" s="14">
        <v>30</v>
      </c>
      <c r="C42" s="38">
        <f t="shared" si="4"/>
        <v>104.7</v>
      </c>
      <c r="D42" s="15">
        <f t="shared" si="1"/>
        <v>7.64</v>
      </c>
      <c r="E42" s="15">
        <f t="shared" si="2"/>
        <v>97.06</v>
      </c>
      <c r="F42" s="16">
        <f t="shared" si="3"/>
        <v>1815.0200000000011</v>
      </c>
      <c r="H42" s="41"/>
      <c r="I42" s="9"/>
      <c r="J42" s="9"/>
      <c r="K42" s="9"/>
      <c r="L42" s="9"/>
    </row>
    <row r="43" spans="2:12" x14ac:dyDescent="0.3">
      <c r="B43" s="14">
        <v>31</v>
      </c>
      <c r="C43" s="38">
        <f t="shared" si="4"/>
        <v>104.7</v>
      </c>
      <c r="D43" s="15">
        <f t="shared" si="1"/>
        <v>7.25</v>
      </c>
      <c r="E43" s="15">
        <f t="shared" si="2"/>
        <v>97.45</v>
      </c>
      <c r="F43" s="16">
        <f t="shared" si="3"/>
        <v>1717.5700000000011</v>
      </c>
      <c r="H43" s="9"/>
      <c r="I43" s="9"/>
      <c r="J43" s="9"/>
      <c r="K43" s="9"/>
      <c r="L43" s="9"/>
    </row>
    <row r="44" spans="2:12" x14ac:dyDescent="0.3">
      <c r="B44" s="14">
        <v>32</v>
      </c>
      <c r="C44" s="38">
        <f t="shared" si="4"/>
        <v>104.7</v>
      </c>
      <c r="D44" s="15">
        <f t="shared" si="1"/>
        <v>6.86</v>
      </c>
      <c r="E44" s="15">
        <f t="shared" si="2"/>
        <v>97.84</v>
      </c>
      <c r="F44" s="16">
        <f t="shared" si="3"/>
        <v>1619.7300000000012</v>
      </c>
      <c r="H44" s="9"/>
      <c r="I44" s="9"/>
      <c r="J44" s="9"/>
      <c r="K44" s="9"/>
      <c r="L44" s="9"/>
    </row>
    <row r="45" spans="2:12" x14ac:dyDescent="0.3">
      <c r="B45" s="14">
        <v>33</v>
      </c>
      <c r="C45" s="38">
        <f t="shared" si="4"/>
        <v>104.7</v>
      </c>
      <c r="D45" s="15">
        <f t="shared" si="1"/>
        <v>6.47</v>
      </c>
      <c r="E45" s="15">
        <f t="shared" si="2"/>
        <v>98.23</v>
      </c>
      <c r="F45" s="16">
        <f t="shared" si="3"/>
        <v>1521.5000000000011</v>
      </c>
      <c r="H45" s="9"/>
      <c r="I45" s="9"/>
      <c r="J45" s="9"/>
      <c r="K45" s="9"/>
      <c r="L45" s="9"/>
    </row>
    <row r="46" spans="2:12" x14ac:dyDescent="0.3">
      <c r="B46" s="14">
        <v>34</v>
      </c>
      <c r="C46" s="38">
        <f t="shared" si="4"/>
        <v>104.7</v>
      </c>
      <c r="D46" s="15">
        <f t="shared" si="1"/>
        <v>6.08</v>
      </c>
      <c r="E46" s="15">
        <f t="shared" si="2"/>
        <v>98.62</v>
      </c>
      <c r="F46" s="16">
        <f t="shared" si="3"/>
        <v>1422.880000000001</v>
      </c>
      <c r="H46" s="9"/>
      <c r="I46" s="9"/>
      <c r="J46" s="9"/>
      <c r="K46" s="9"/>
      <c r="L46" s="9"/>
    </row>
    <row r="47" spans="2:12" x14ac:dyDescent="0.3">
      <c r="B47" s="14">
        <v>35</v>
      </c>
      <c r="C47" s="38">
        <f t="shared" si="4"/>
        <v>104.7</v>
      </c>
      <c r="D47" s="15">
        <f t="shared" si="1"/>
        <v>5.68</v>
      </c>
      <c r="E47" s="15">
        <f t="shared" si="2"/>
        <v>99.02000000000001</v>
      </c>
      <c r="F47" s="16">
        <f t="shared" si="3"/>
        <v>1323.860000000001</v>
      </c>
      <c r="H47" s="9"/>
      <c r="I47" s="9"/>
      <c r="J47" s="9"/>
      <c r="K47" s="9"/>
      <c r="L47" s="9"/>
    </row>
    <row r="48" spans="2:12" x14ac:dyDescent="0.3">
      <c r="B48" s="14">
        <v>36</v>
      </c>
      <c r="C48" s="38">
        <f t="shared" si="4"/>
        <v>104.7</v>
      </c>
      <c r="D48" s="15">
        <f t="shared" si="1"/>
        <v>5.29</v>
      </c>
      <c r="E48" s="15">
        <f t="shared" si="2"/>
        <v>99.41</v>
      </c>
      <c r="F48" s="16">
        <f t="shared" si="3"/>
        <v>1224.450000000001</v>
      </c>
    </row>
    <row r="49" spans="2:6" x14ac:dyDescent="0.3">
      <c r="B49" s="14">
        <v>37</v>
      </c>
      <c r="C49" s="38">
        <f t="shared" si="4"/>
        <v>104.7</v>
      </c>
      <c r="D49" s="15">
        <f t="shared" si="1"/>
        <v>4.8899999999999997</v>
      </c>
      <c r="E49" s="15">
        <f t="shared" si="2"/>
        <v>99.81</v>
      </c>
      <c r="F49" s="16">
        <f t="shared" si="3"/>
        <v>1124.640000000001</v>
      </c>
    </row>
    <row r="50" spans="2:6" x14ac:dyDescent="0.3">
      <c r="B50" s="14">
        <v>38</v>
      </c>
      <c r="C50" s="38">
        <f t="shared" si="4"/>
        <v>104.7</v>
      </c>
      <c r="D50" s="15">
        <f t="shared" si="1"/>
        <v>4.49</v>
      </c>
      <c r="E50" s="15">
        <f t="shared" si="2"/>
        <v>100.21000000000001</v>
      </c>
      <c r="F50" s="16">
        <f t="shared" si="3"/>
        <v>1024.430000000001</v>
      </c>
    </row>
    <row r="51" spans="2:6" x14ac:dyDescent="0.3">
      <c r="B51" s="14">
        <v>39</v>
      </c>
      <c r="C51" s="38">
        <f t="shared" si="4"/>
        <v>104.7</v>
      </c>
      <c r="D51" s="15">
        <f t="shared" si="1"/>
        <v>4.09</v>
      </c>
      <c r="E51" s="15">
        <f t="shared" si="2"/>
        <v>100.61</v>
      </c>
      <c r="F51" s="16">
        <f t="shared" si="3"/>
        <v>923.82000000000096</v>
      </c>
    </row>
    <row r="52" spans="2:6" x14ac:dyDescent="0.3">
      <c r="B52" s="14">
        <v>40</v>
      </c>
      <c r="C52" s="38">
        <f t="shared" si="4"/>
        <v>104.7</v>
      </c>
      <c r="D52" s="15">
        <f t="shared" si="1"/>
        <v>3.69</v>
      </c>
      <c r="E52" s="15">
        <f t="shared" si="2"/>
        <v>101.01</v>
      </c>
      <c r="F52" s="16">
        <f t="shared" si="3"/>
        <v>822.81000000000097</v>
      </c>
    </row>
    <row r="53" spans="2:6" x14ac:dyDescent="0.3">
      <c r="B53" s="14">
        <v>41</v>
      </c>
      <c r="C53" s="38">
        <f t="shared" si="4"/>
        <v>104.7</v>
      </c>
      <c r="D53" s="15">
        <f t="shared" si="1"/>
        <v>3.29</v>
      </c>
      <c r="E53" s="15">
        <f t="shared" si="2"/>
        <v>101.41</v>
      </c>
      <c r="F53" s="16">
        <f t="shared" si="3"/>
        <v>721.400000000001</v>
      </c>
    </row>
    <row r="54" spans="2:6" x14ac:dyDescent="0.3">
      <c r="B54" s="14">
        <v>42</v>
      </c>
      <c r="C54" s="38">
        <f t="shared" si="4"/>
        <v>104.7</v>
      </c>
      <c r="D54" s="15">
        <f t="shared" si="1"/>
        <v>2.88</v>
      </c>
      <c r="E54" s="15">
        <f t="shared" si="2"/>
        <v>101.82000000000001</v>
      </c>
      <c r="F54" s="16">
        <f t="shared" si="3"/>
        <v>619.58000000000095</v>
      </c>
    </row>
    <row r="55" spans="2:6" x14ac:dyDescent="0.3">
      <c r="B55" s="14">
        <v>43</v>
      </c>
      <c r="C55" s="38">
        <f t="shared" si="4"/>
        <v>104.7</v>
      </c>
      <c r="D55" s="15">
        <f t="shared" si="1"/>
        <v>2.4700000000000002</v>
      </c>
      <c r="E55" s="15">
        <f t="shared" si="2"/>
        <v>102.23</v>
      </c>
      <c r="F55" s="16">
        <f t="shared" si="3"/>
        <v>517.35000000000093</v>
      </c>
    </row>
    <row r="56" spans="2:6" x14ac:dyDescent="0.3">
      <c r="B56" s="14">
        <v>44</v>
      </c>
      <c r="C56" s="38">
        <f t="shared" si="4"/>
        <v>104.7</v>
      </c>
      <c r="D56" s="15">
        <f t="shared" si="1"/>
        <v>2.0699999999999998</v>
      </c>
      <c r="E56" s="15">
        <f t="shared" si="2"/>
        <v>102.63000000000001</v>
      </c>
      <c r="F56" s="16">
        <f t="shared" si="3"/>
        <v>414.72000000000094</v>
      </c>
    </row>
    <row r="57" spans="2:6" x14ac:dyDescent="0.3">
      <c r="B57" s="14">
        <v>45</v>
      </c>
      <c r="C57" s="38">
        <f t="shared" si="4"/>
        <v>104.7</v>
      </c>
      <c r="D57" s="15">
        <f t="shared" si="1"/>
        <v>1.66</v>
      </c>
      <c r="E57" s="15">
        <f t="shared" si="2"/>
        <v>103.04</v>
      </c>
      <c r="F57" s="16">
        <f t="shared" si="3"/>
        <v>311.68000000000092</v>
      </c>
    </row>
    <row r="58" spans="2:6" x14ac:dyDescent="0.3">
      <c r="B58" s="14">
        <v>46</v>
      </c>
      <c r="C58" s="38">
        <f t="shared" si="4"/>
        <v>104.7</v>
      </c>
      <c r="D58" s="15">
        <f t="shared" si="1"/>
        <v>1.24</v>
      </c>
      <c r="E58" s="15">
        <f t="shared" si="2"/>
        <v>103.46000000000001</v>
      </c>
      <c r="F58" s="16">
        <f t="shared" si="3"/>
        <v>208.22000000000091</v>
      </c>
    </row>
    <row r="59" spans="2:6" x14ac:dyDescent="0.3">
      <c r="B59" s="14">
        <v>47</v>
      </c>
      <c r="C59" s="38">
        <f t="shared" si="4"/>
        <v>104.7</v>
      </c>
      <c r="D59" s="15">
        <f t="shared" si="1"/>
        <v>0.83</v>
      </c>
      <c r="E59" s="15">
        <f t="shared" si="2"/>
        <v>103.87</v>
      </c>
      <c r="F59" s="16">
        <f t="shared" si="3"/>
        <v>104.3500000000009</v>
      </c>
    </row>
    <row r="60" spans="2:6" ht="17.25" thickBot="1" x14ac:dyDescent="0.35">
      <c r="B60" s="27">
        <v>48</v>
      </c>
      <c r="C60" s="42">
        <v>104.77</v>
      </c>
      <c r="D60" s="29">
        <f t="shared" si="1"/>
        <v>0.42</v>
      </c>
      <c r="E60" s="29">
        <f t="shared" si="2"/>
        <v>104.35</v>
      </c>
      <c r="F60" s="30">
        <f t="shared" si="3"/>
        <v>9.0949470177292824E-13</v>
      </c>
    </row>
  </sheetData>
  <mergeCells count="2">
    <mergeCell ref="F1:G1"/>
    <mergeCell ref="F3:G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Original Loan</vt:lpstr>
      <vt:lpstr>Pay Lump 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Q6 Carol's Gift Answers</dc:title>
  <dc:creator/>
  <cp:lastModifiedBy/>
  <dcterms:created xsi:type="dcterms:W3CDTF">2021-06-23T08:17:37Z</dcterms:created>
  <dcterms:modified xsi:type="dcterms:W3CDTF">2021-06-23T08:19:12Z</dcterms:modified>
</cp:coreProperties>
</file>